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azr-file1\910_海洋政策実現部\01_完成\02_通年\オーシャンショット\第3回公募（Ocean Shot-3)\2025年6月申請書類公開\"/>
    </mc:Choice>
  </mc:AlternateContent>
  <xr:revisionPtr revIDLastSave="0" documentId="13_ncr:1_{106BA10A-BBD1-44F8-A6D1-DAB254112833}" xr6:coauthVersionLast="47" xr6:coauthVersionMax="47" xr10:uidLastSave="{00000000-0000-0000-0000-000000000000}"/>
  <bookViews>
    <workbookView xWindow="33585" yWindow="795" windowWidth="25800" windowHeight="14700" xr2:uid="{00000000-000D-0000-FFFF-FFFF00000000}"/>
  </bookViews>
  <sheets>
    <sheet name="Sheet1_Overview_USD" sheetId="2" r:id="rId1"/>
    <sheet name="Sheet2_Rep. " sheetId="13" r:id="rId2"/>
    <sheet name="Sheet3_Joint(FUJI)" sheetId="4" r:id="rId3"/>
    <sheet name="Sheet4_Joint2(Toranomon U)" sheetId="5" r:id="rId4"/>
    <sheet name="Sheet1_Overview_JPY" sheetId="6" r:id="rId5"/>
    <sheet name="Sheet2_Rep._JPY" sheetId="14" r:id="rId6"/>
    <sheet name="Sheet3_Joint(FUJI)_JPY" sheetId="11" r:id="rId7"/>
    <sheet name="Sheet4_Joint(Toranomon U.)_JPY" sheetId="12" r:id="rId8"/>
  </sheets>
  <definedNames>
    <definedName name="_xlnm.Print_Area" localSheetId="4">Sheet1_Overview_JPY!$A$2:$J$41</definedName>
    <definedName name="_xlnm.Print_Area" localSheetId="0">Sheet1_Overview_USD!$A$2:$J$41</definedName>
    <definedName name="_xlnm.Print_Area" localSheetId="1">'Sheet2_Rep. '!$A$2:$J$34</definedName>
    <definedName name="_xlnm.Print_Area" localSheetId="5">Sheet2_Rep._JPY!$A$2:$J$34</definedName>
    <definedName name="_xlnm.Print_Area" localSheetId="2">'Sheet3_Joint(FUJI)'!$A$2:$J$34</definedName>
    <definedName name="_xlnm.Print_Area" localSheetId="6">'Sheet3_Joint(FUJI)_JPY'!$A$2:$J$34</definedName>
    <definedName name="_xlnm.Print_Area" localSheetId="7">'Sheet4_Joint(Toranomon U.)_JPY'!$A$2:$J$40</definedName>
    <definedName name="_xlnm.Print_Area" localSheetId="3">'Sheet4_Joint2(Toranomon U)'!$A$2:$J$40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I11" i="6"/>
  <c r="I23" i="6"/>
  <c r="I26" i="6" s="1"/>
  <c r="I16" i="6"/>
  <c r="I11" i="2"/>
  <c r="C39" i="4"/>
  <c r="C39" i="13"/>
  <c r="C40" i="12"/>
  <c r="C39" i="12"/>
  <c r="C39" i="11"/>
  <c r="C39" i="14"/>
  <c r="C38" i="14"/>
  <c r="I25" i="14"/>
  <c r="I24" i="14"/>
  <c r="I23" i="14" s="1"/>
  <c r="C37" i="14" s="1"/>
  <c r="I22" i="14"/>
  <c r="I21" i="14" s="1"/>
  <c r="I15" i="14"/>
  <c r="I14" i="14"/>
  <c r="I12" i="14"/>
  <c r="I11" i="14"/>
  <c r="I10" i="14" s="1"/>
  <c r="C38" i="13"/>
  <c r="I25" i="13"/>
  <c r="I24" i="13"/>
  <c r="I23" i="13" s="1"/>
  <c r="C37" i="13" s="1"/>
  <c r="I22" i="13"/>
  <c r="I21" i="13" s="1"/>
  <c r="I26" i="13" s="1"/>
  <c r="I15" i="13"/>
  <c r="I14" i="13"/>
  <c r="I12" i="13"/>
  <c r="I11" i="13"/>
  <c r="C38" i="12"/>
  <c r="I26" i="12"/>
  <c r="I25" i="12" s="1"/>
  <c r="I24" i="12"/>
  <c r="I23" i="12"/>
  <c r="I16" i="12"/>
  <c r="I15" i="12" s="1"/>
  <c r="C37" i="12" s="1"/>
  <c r="I14" i="12"/>
  <c r="I13" i="12" s="1"/>
  <c r="C36" i="12" s="1"/>
  <c r="I12" i="12"/>
  <c r="I11" i="12"/>
  <c r="C38" i="11"/>
  <c r="I25" i="11"/>
  <c r="I24" i="11"/>
  <c r="I22" i="11"/>
  <c r="I21" i="11" s="1"/>
  <c r="I15" i="11"/>
  <c r="I14" i="11"/>
  <c r="I12" i="11"/>
  <c r="I11" i="11"/>
  <c r="C38" i="5"/>
  <c r="I16" i="5"/>
  <c r="I15" i="5" s="1"/>
  <c r="C37" i="5" s="1"/>
  <c r="I14" i="5"/>
  <c r="I13" i="5" s="1"/>
  <c r="I26" i="5"/>
  <c r="I25" i="5" s="1"/>
  <c r="I24" i="5"/>
  <c r="I23" i="5"/>
  <c r="I12" i="5"/>
  <c r="I11" i="5"/>
  <c r="I10" i="5" s="1"/>
  <c r="C38" i="4"/>
  <c r="I25" i="4"/>
  <c r="I24" i="4"/>
  <c r="I22" i="4"/>
  <c r="I21" i="4" s="1"/>
  <c r="C36" i="4" s="1"/>
  <c r="I15" i="4"/>
  <c r="I14" i="4"/>
  <c r="I12" i="4"/>
  <c r="I11" i="4"/>
  <c r="C40" i="4" l="1"/>
  <c r="I10" i="2"/>
  <c r="C36" i="5"/>
  <c r="I13" i="13"/>
  <c r="C35" i="13" s="1"/>
  <c r="I10" i="13"/>
  <c r="C34" i="13" s="1"/>
  <c r="I13" i="14"/>
  <c r="C35" i="14" s="1"/>
  <c r="C34" i="14"/>
  <c r="C36" i="14"/>
  <c r="C40" i="14" s="1"/>
  <c r="I26" i="14"/>
  <c r="I20" i="14"/>
  <c r="I16" i="13"/>
  <c r="I28" i="13" s="1"/>
  <c r="I31" i="13" s="1"/>
  <c r="C36" i="13"/>
  <c r="C40" i="13" s="1"/>
  <c r="I20" i="13"/>
  <c r="I23" i="4"/>
  <c r="I26" i="4" s="1"/>
  <c r="I22" i="12"/>
  <c r="I21" i="12" s="1"/>
  <c r="I10" i="12"/>
  <c r="I23" i="11"/>
  <c r="C37" i="11" s="1"/>
  <c r="I13" i="11"/>
  <c r="C35" i="11" s="1"/>
  <c r="I10" i="11"/>
  <c r="C34" i="11" s="1"/>
  <c r="C36" i="11"/>
  <c r="C40" i="11" s="1"/>
  <c r="I17" i="5"/>
  <c r="I9" i="5"/>
  <c r="I22" i="5"/>
  <c r="C35" i="5" s="1"/>
  <c r="C40" i="5" s="1"/>
  <c r="I10" i="4"/>
  <c r="C34" i="4" s="1"/>
  <c r="I9" i="6"/>
  <c r="I12" i="6" s="1"/>
  <c r="I20" i="4"/>
  <c r="I13" i="4"/>
  <c r="C35" i="4" s="1"/>
  <c r="C37" i="4" l="1"/>
  <c r="I9" i="13"/>
  <c r="I5" i="13"/>
  <c r="I16" i="14"/>
  <c r="I9" i="14"/>
  <c r="I28" i="14"/>
  <c r="I27" i="12"/>
  <c r="C35" i="12"/>
  <c r="I9" i="12"/>
  <c r="I17" i="12"/>
  <c r="I29" i="12" s="1"/>
  <c r="I32" i="12" s="1"/>
  <c r="I16" i="11"/>
  <c r="I26" i="11"/>
  <c r="I20" i="11"/>
  <c r="I9" i="11"/>
  <c r="I21" i="5"/>
  <c r="I27" i="5"/>
  <c r="I16" i="4"/>
  <c r="I9" i="4"/>
  <c r="I28" i="4" s="1"/>
  <c r="I19" i="6"/>
  <c r="I28" i="6" l="1"/>
  <c r="I30" i="6" s="1"/>
  <c r="I31" i="4"/>
  <c r="I5" i="4" s="1"/>
  <c r="I5" i="12"/>
  <c r="I31" i="14"/>
  <c r="I5" i="14" s="1"/>
  <c r="I28" i="11"/>
  <c r="I29" i="5"/>
  <c r="I32" i="5" l="1"/>
  <c r="I5" i="5" s="1"/>
  <c r="I31" i="11"/>
  <c r="I5" i="11" s="1"/>
  <c r="I5" i="6"/>
  <c r="I25" i="2"/>
  <c r="I18" i="2"/>
  <c r="I17" i="2" l="1"/>
  <c r="I24" i="2"/>
  <c r="I23" i="2" s="1"/>
  <c r="I26" i="2" s="1"/>
  <c r="I16" i="2" l="1"/>
  <c r="I19" i="2" s="1"/>
  <c r="I9" i="2"/>
  <c r="I12" i="2" s="1"/>
  <c r="I28" i="2" s="1"/>
  <c r="I30" i="2" s="1"/>
  <c r="I5" i="2" l="1"/>
</calcChain>
</file>

<file path=xl/sharedStrings.xml><?xml version="1.0" encoding="utf-8"?>
<sst xmlns="http://schemas.openxmlformats.org/spreadsheetml/2006/main" count="509" uniqueCount="104">
  <si>
    <t>remarks</t>
    <phoneticPr fontId="2"/>
  </si>
  <si>
    <t>Organization Name:</t>
    <phoneticPr fontId="2"/>
  </si>
  <si>
    <t>Project Name:</t>
    <phoneticPr fontId="2"/>
  </si>
  <si>
    <t>Budget</t>
    <phoneticPr fontId="2"/>
  </si>
  <si>
    <t>Adjustment</t>
  </si>
  <si>
    <t>number(pcs)</t>
    <phoneticPr fontId="2"/>
  </si>
  <si>
    <t>Taxi Fare in Jamaica</t>
    <phoneticPr fontId="2"/>
  </si>
  <si>
    <t xml:space="preserve">Category Total </t>
    <phoneticPr fontId="2"/>
  </si>
  <si>
    <t>Total</t>
    <phoneticPr fontId="2"/>
  </si>
  <si>
    <t>(USD)</t>
    <phoneticPr fontId="2"/>
  </si>
  <si>
    <t>Project Budget Plan</t>
    <phoneticPr fontId="2"/>
  </si>
  <si>
    <t>GRANT APPLICATION AMOUNT</t>
    <phoneticPr fontId="2"/>
  </si>
  <si>
    <t>TOTAL</t>
    <phoneticPr fontId="2"/>
  </si>
  <si>
    <t>day(s)</t>
    <phoneticPr fontId="2"/>
  </si>
  <si>
    <t>person(s)</t>
  </si>
  <si>
    <t>person(s)</t>
    <phoneticPr fontId="2"/>
  </si>
  <si>
    <t>pcs.</t>
  </si>
  <si>
    <t>pcs.</t>
    <phoneticPr fontId="2"/>
  </si>
  <si>
    <t>time(s)</t>
  </si>
  <si>
    <t>time(s)</t>
    <phoneticPr fontId="2"/>
  </si>
  <si>
    <t>Sasakawa Peace Foundation</t>
    <phoneticPr fontId="2"/>
  </si>
  <si>
    <t>Unit price (JPY)</t>
    <phoneticPr fontId="2"/>
  </si>
  <si>
    <t>Sum (JPY)</t>
    <phoneticPr fontId="2"/>
  </si>
  <si>
    <t>(JPY)</t>
    <phoneticPr fontId="2"/>
  </si>
  <si>
    <r>
      <t>Unit price (</t>
    </r>
    <r>
      <rPr>
        <b/>
        <sz val="10"/>
        <color rgb="FF000000"/>
        <rFont val="Arial"/>
        <family val="2"/>
      </rPr>
      <t>USD</t>
    </r>
    <r>
      <rPr>
        <b/>
        <sz val="10"/>
        <color indexed="8"/>
        <rFont val="Arial"/>
        <family val="2"/>
      </rPr>
      <t>)</t>
    </r>
    <phoneticPr fontId="2"/>
  </si>
  <si>
    <t>Sum (USD)</t>
    <phoneticPr fontId="2"/>
  </si>
  <si>
    <t>Total Amount</t>
    <phoneticPr fontId="2"/>
  </si>
  <si>
    <t>Overhead Cost</t>
    <phoneticPr fontId="2"/>
  </si>
  <si>
    <t>Investigation of deep-sea ecosystems in the Carribbean Sea</t>
    <phoneticPr fontId="2"/>
  </si>
  <si>
    <t>Activities, details</t>
    <phoneticPr fontId="2"/>
  </si>
  <si>
    <t>Traveling expenses</t>
    <phoneticPr fontId="2"/>
  </si>
  <si>
    <t>Communication expenses</t>
    <phoneticPr fontId="2"/>
  </si>
  <si>
    <t>Investigation fees</t>
    <phoneticPr fontId="2"/>
  </si>
  <si>
    <t>Account Title Totals</t>
    <phoneticPr fontId="2"/>
  </si>
  <si>
    <t>*Please adopt the same currency for the budget of the joint research organization(s), and prepare separate sheets, for each organization.</t>
    <phoneticPr fontId="2"/>
  </si>
  <si>
    <t>FUJI Research Institute</t>
    <phoneticPr fontId="2"/>
  </si>
  <si>
    <t>Osaka between Jamaica (Air Fare)</t>
    <phoneticPr fontId="2"/>
  </si>
  <si>
    <t xml:space="preserve">Professional fees </t>
    <phoneticPr fontId="2"/>
  </si>
  <si>
    <t>Ecology Professional</t>
    <phoneticPr fontId="2"/>
  </si>
  <si>
    <t>Maritime Professional</t>
    <phoneticPr fontId="2"/>
  </si>
  <si>
    <t>Wages</t>
    <phoneticPr fontId="2"/>
  </si>
  <si>
    <t>Salaries</t>
    <phoneticPr fontId="2"/>
  </si>
  <si>
    <t>Investigation Deep-sea Ecosystems in the Carribbean sea</t>
    <phoneticPr fontId="2"/>
  </si>
  <si>
    <t>Investigation of Deep-sea Ecosystems in the Carribbean Sea</t>
    <phoneticPr fontId="2"/>
  </si>
  <si>
    <t xml:space="preserve">Airfare between Osaka and Jamaica </t>
    <phoneticPr fontId="2"/>
  </si>
  <si>
    <t>Overhead Costs</t>
    <phoneticPr fontId="2"/>
  </si>
  <si>
    <t>Categories</t>
    <phoneticPr fontId="2"/>
  </si>
  <si>
    <t>Sub-categories</t>
    <phoneticPr fontId="2"/>
  </si>
  <si>
    <t>*If overhead costs are included in the expenses, please clearly indicate in the budget plan the percentage of direct costs that will be allocated to overhead costs.</t>
    <phoneticPr fontId="2"/>
  </si>
  <si>
    <t>Toranomon University</t>
    <phoneticPr fontId="2"/>
  </si>
  <si>
    <t>Project Budget Plan( Overview)</t>
    <phoneticPr fontId="2"/>
  </si>
  <si>
    <t>Project Budget Plan (Representative Research Organization)</t>
    <phoneticPr fontId="2"/>
  </si>
  <si>
    <t>Project Budget Plan(Overview)</t>
    <phoneticPr fontId="2"/>
  </si>
  <si>
    <t>Adjustment</t>
    <phoneticPr fontId="2"/>
  </si>
  <si>
    <t>1.Sasakawa Peace Foundation(Sheet2)</t>
    <phoneticPr fontId="2"/>
  </si>
  <si>
    <t>2.FUJI Research Institute(Sheet3)</t>
    <phoneticPr fontId="2"/>
  </si>
  <si>
    <t>3.Toranomon University(Sheet4)</t>
    <phoneticPr fontId="2"/>
  </si>
  <si>
    <t>Researcher</t>
    <phoneticPr fontId="2"/>
  </si>
  <si>
    <t>Perspnnel Expenses</t>
    <phoneticPr fontId="2"/>
  </si>
  <si>
    <t>1-2.Data Collection and Database Development</t>
    <phoneticPr fontId="2"/>
  </si>
  <si>
    <t>1.Research Expedition (Caribbean Sea)</t>
    <phoneticPr fontId="2"/>
  </si>
  <si>
    <t>Project Administrative Staff Member</t>
    <phoneticPr fontId="2"/>
  </si>
  <si>
    <t>Interpreter(Japanese-English)</t>
    <phoneticPr fontId="2"/>
  </si>
  <si>
    <r>
      <t>Interpreter(</t>
    </r>
    <r>
      <rPr>
        <b/>
        <sz val="11"/>
        <color rgb="FF000000"/>
        <rFont val="ＭＳ Ｐゴシック"/>
        <family val="3"/>
        <charset val="128"/>
      </rPr>
      <t>Spanish-</t>
    </r>
    <r>
      <rPr>
        <sz val="11"/>
        <color rgb="FF000000"/>
        <rFont val="Arial"/>
        <family val="2"/>
      </rPr>
      <t>English)</t>
    </r>
    <phoneticPr fontId="2"/>
  </si>
  <si>
    <t>2.Dissemination of Results</t>
    <phoneticPr fontId="2"/>
  </si>
  <si>
    <r>
      <t>2-3</t>
    </r>
    <r>
      <rPr>
        <b/>
        <sz val="11"/>
        <color rgb="FF000000"/>
        <rFont val="ＭＳ Ｐゴシック"/>
        <family val="2"/>
        <charset val="128"/>
      </rPr>
      <t>．</t>
    </r>
    <r>
      <rPr>
        <b/>
        <sz val="11"/>
        <color rgb="FF000000"/>
        <rFont val="Arial"/>
        <family val="2"/>
      </rPr>
      <t>Workshop Organization</t>
    </r>
    <phoneticPr fontId="2"/>
  </si>
  <si>
    <t>day(s)</t>
  </si>
  <si>
    <t>Effort rate:100%</t>
    <phoneticPr fontId="2"/>
  </si>
  <si>
    <t>Rental Fees</t>
    <phoneticPr fontId="2"/>
  </si>
  <si>
    <t>Venue Rental Fees(Tokyo)</t>
    <phoneticPr fontId="2"/>
  </si>
  <si>
    <r>
      <t>2-3</t>
    </r>
    <r>
      <rPr>
        <b/>
        <sz val="11"/>
        <color rgb="FF000000"/>
        <rFont val="游ゴシック"/>
        <family val="2"/>
        <charset val="128"/>
      </rPr>
      <t>．</t>
    </r>
    <r>
      <rPr>
        <b/>
        <sz val="11"/>
        <color rgb="FF000000"/>
        <rFont val="Arial"/>
        <family val="2"/>
      </rPr>
      <t>Workshop Organization</t>
    </r>
    <phoneticPr fontId="2"/>
  </si>
  <si>
    <t>3.Database Establishment and Maintenance</t>
    <phoneticPr fontId="2"/>
  </si>
  <si>
    <t>Equipment purchase costs</t>
    <phoneticPr fontId="2"/>
  </si>
  <si>
    <t>Equipment A (model number: XXX)</t>
    <phoneticPr fontId="2"/>
  </si>
  <si>
    <t>Graduate student (part-time)</t>
    <phoneticPr fontId="2"/>
  </si>
  <si>
    <t>University student(part-time)</t>
    <phoneticPr fontId="2"/>
  </si>
  <si>
    <t>Equipment B (model number: XXX)</t>
    <phoneticPr fontId="2"/>
  </si>
  <si>
    <t>Equipment C (model number: XXX)</t>
    <phoneticPr fontId="2"/>
  </si>
  <si>
    <t>Reseaerch Assistant (temporary)</t>
    <phoneticPr fontId="2"/>
  </si>
  <si>
    <t>Effort rate:100% (for 30 days)</t>
    <phoneticPr fontId="2"/>
  </si>
  <si>
    <t>1-4. Development of Information Dissemination Tools</t>
    <phoneticPr fontId="2"/>
  </si>
  <si>
    <t>Honorarium</t>
    <phoneticPr fontId="2"/>
  </si>
  <si>
    <t>Public Relations Expert</t>
    <phoneticPr fontId="2"/>
  </si>
  <si>
    <t>IT Specialist</t>
    <phoneticPr fontId="2"/>
  </si>
  <si>
    <t>Media Relations Officer</t>
    <phoneticPr fontId="2"/>
  </si>
  <si>
    <t>Effort rate:10% (for 6 month)</t>
    <phoneticPr fontId="2"/>
  </si>
  <si>
    <t>Charter fees</t>
    <phoneticPr fontId="2"/>
  </si>
  <si>
    <t>Rental fees</t>
    <phoneticPr fontId="2"/>
  </si>
  <si>
    <t>Vessel Charter Fees</t>
    <phoneticPr fontId="2"/>
  </si>
  <si>
    <t>Note: This budget sheet is merely a sample. Please adhere to the conditions specified in the application guidelines and feel free to modify the items as needed for ease of use.</t>
    <phoneticPr fontId="2"/>
  </si>
  <si>
    <t>1.Sasakawa Peace Foundation(Sheet 2)</t>
    <phoneticPr fontId="2"/>
  </si>
  <si>
    <t>2.FUJI Research Institute(Sheet 3)</t>
    <phoneticPr fontId="2"/>
  </si>
  <si>
    <t>3.Toranomon University(Sheet 4)</t>
    <phoneticPr fontId="2"/>
  </si>
  <si>
    <t>*Please adopt the same currency for the budget of the joint research organization(s), and prepare separate sheets for each organization.</t>
    <phoneticPr fontId="2"/>
  </si>
  <si>
    <t>Personnel Expenses</t>
    <phoneticPr fontId="2"/>
  </si>
  <si>
    <t>1-2. Data Collection and Database Development</t>
    <phoneticPr fontId="2"/>
  </si>
  <si>
    <t>1. Research Expedition (Caribbean Sea)</t>
    <phoneticPr fontId="2"/>
  </si>
  <si>
    <t>3. Database Establishment and Maintenance</t>
    <phoneticPr fontId="2"/>
  </si>
  <si>
    <t>1-2. Data Collection</t>
    <phoneticPr fontId="2"/>
  </si>
  <si>
    <t>2. Dissemination of Results</t>
    <phoneticPr fontId="2"/>
  </si>
  <si>
    <t>3-1. Database establishment</t>
    <phoneticPr fontId="2"/>
  </si>
  <si>
    <t>Note: This budget sheet is merely a sample. Please adhere to the conditions specified in the application guidelines and feel free to modify the items as needed for ease of use.</t>
  </si>
  <si>
    <t>Date of Submission: 31 August, 2025</t>
    <phoneticPr fontId="2"/>
  </si>
  <si>
    <t>*For Japanese institutions: You may use the four standard sub-categories used in KAKENHI. If using a general sub-category such as “Others,” please specify the exact item in the “Activities, details” field.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</si>
</sst>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_-* #,##0.00_-;\-* #,##0.00_-;_-* &quot;-&quot;??_-;_-@_-"/>
    <numFmt numFmtId="177" formatCode="_-* #,##0_-;\-* #,##0_-;_-* &quot;-&quot;??_-;_-@_-"/>
    <numFmt numFmtId="178" formatCode="&quot;US$&quot;#,##0;\-&quot;US$&quot;#,##0"/>
    <numFmt numFmtId="179" formatCode="#,##0_ ;[Red]\-#,##0\ 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indexed="8"/>
      <name val="Arial"/>
      <family val="2"/>
    </font>
    <font>
      <b/>
      <u/>
      <sz val="12"/>
      <color rgb="FF000000"/>
      <name val="Arial"/>
      <family val="2"/>
    </font>
    <font>
      <b/>
      <u/>
      <sz val="12"/>
      <color theme="1"/>
      <name val="Arial"/>
      <family val="2"/>
    </font>
    <font>
      <sz val="11"/>
      <color indexed="8"/>
      <name val="Arial"/>
      <family val="2"/>
    </font>
    <font>
      <sz val="9"/>
      <color rgb="FF000000"/>
      <name val="Arial"/>
      <family val="2"/>
    </font>
    <font>
      <u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2"/>
      <color indexed="8"/>
      <name val="Arial"/>
      <family val="2"/>
    </font>
    <font>
      <sz val="14"/>
      <color indexed="8"/>
      <name val="Arial"/>
      <family val="2"/>
    </font>
    <font>
      <b/>
      <u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u val="double"/>
      <sz val="18"/>
      <color indexed="8"/>
      <name val="Arial"/>
      <family val="2"/>
    </font>
    <font>
      <sz val="9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indexed="8"/>
      <name val="Arial"/>
      <family val="2"/>
    </font>
    <font>
      <sz val="11"/>
      <color rgb="FF000000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sz val="10"/>
      <color rgb="FF000000"/>
      <name val="Arial"/>
      <family val="2"/>
    </font>
    <font>
      <b/>
      <sz val="11"/>
      <color rgb="FF000000"/>
      <name val="ＭＳ Ｐゴシック"/>
      <family val="2"/>
      <charset val="128"/>
    </font>
    <font>
      <b/>
      <sz val="11"/>
      <color rgb="FF000000"/>
      <name val="游ゴシック"/>
      <family val="2"/>
      <charset val="128"/>
    </font>
    <font>
      <b/>
      <sz val="11"/>
      <color rgb="FFFF000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176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1" applyFont="1"/>
    <xf numFmtId="0" fontId="7" fillId="0" borderId="0" xfId="1" applyFont="1"/>
    <xf numFmtId="0" fontId="8" fillId="0" borderId="0" xfId="1" applyFont="1" applyAlignment="1">
      <alignment horizontal="left" vertical="center"/>
    </xf>
    <xf numFmtId="0" fontId="9" fillId="0" borderId="0" xfId="1" applyFont="1"/>
    <xf numFmtId="0" fontId="10" fillId="6" borderId="0" xfId="1" applyFont="1" applyFill="1"/>
    <xf numFmtId="0" fontId="11" fillId="0" borderId="0" xfId="1" applyFont="1"/>
    <xf numFmtId="0" fontId="12" fillId="0" borderId="0" xfId="1" applyFont="1"/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7" fillId="0" borderId="0" xfId="1" applyFont="1"/>
    <xf numFmtId="0" fontId="19" fillId="0" borderId="1" xfId="0" applyFont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/>
    </xf>
    <xf numFmtId="177" fontId="20" fillId="3" borderId="1" xfId="2" applyNumberFormat="1" applyFont="1" applyFill="1" applyBorder="1" applyAlignment="1">
      <alignment horizontal="right" vertical="center"/>
    </xf>
    <xf numFmtId="0" fontId="20" fillId="3" borderId="1" xfId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/>
    </xf>
    <xf numFmtId="0" fontId="20" fillId="5" borderId="1" xfId="1" applyFont="1" applyFill="1" applyBorder="1" applyAlignment="1">
      <alignment horizontal="left" vertical="center"/>
    </xf>
    <xf numFmtId="0" fontId="20" fillId="3" borderId="1" xfId="1" applyFont="1" applyFill="1" applyBorder="1" applyAlignment="1">
      <alignment horizontal="left" vertical="center"/>
    </xf>
    <xf numFmtId="0" fontId="20" fillId="0" borderId="1" xfId="1" applyFont="1" applyBorder="1" applyAlignment="1">
      <alignment horizontal="left" vertical="center" wrapText="1"/>
    </xf>
    <xf numFmtId="177" fontId="20" fillId="0" borderId="1" xfId="2" applyNumberFormat="1" applyFont="1" applyBorder="1" applyAlignment="1">
      <alignment horizontal="right" vertical="center"/>
    </xf>
    <xf numFmtId="0" fontId="20" fillId="0" borderId="1" xfId="1" applyFont="1" applyBorder="1" applyAlignment="1">
      <alignment vertical="center"/>
    </xf>
    <xf numFmtId="0" fontId="7" fillId="0" borderId="1" xfId="1" applyFont="1" applyBorder="1"/>
    <xf numFmtId="0" fontId="18" fillId="8" borderId="1" xfId="1" applyFont="1" applyFill="1" applyBorder="1" applyAlignment="1">
      <alignment horizontal="left" vertical="center"/>
    </xf>
    <xf numFmtId="0" fontId="19" fillId="5" borderId="1" xfId="1" applyFont="1" applyFill="1" applyBorder="1" applyAlignment="1">
      <alignment horizontal="left" vertical="center"/>
    </xf>
    <xf numFmtId="177" fontId="18" fillId="5" borderId="1" xfId="2" applyNumberFormat="1" applyFont="1" applyFill="1" applyBorder="1" applyAlignment="1">
      <alignment horizontal="right" vertical="center"/>
    </xf>
    <xf numFmtId="177" fontId="18" fillId="6" borderId="1" xfId="2" applyNumberFormat="1" applyFont="1" applyFill="1" applyBorder="1" applyAlignment="1">
      <alignment horizontal="right" vertical="center"/>
    </xf>
    <xf numFmtId="0" fontId="8" fillId="0" borderId="0" xfId="1" applyFont="1"/>
    <xf numFmtId="177" fontId="18" fillId="7" borderId="1" xfId="1" applyNumberFormat="1" applyFont="1" applyFill="1" applyBorder="1" applyAlignment="1">
      <alignment horizontal="center" vertical="center"/>
    </xf>
    <xf numFmtId="177" fontId="18" fillId="5" borderId="1" xfId="1" applyNumberFormat="1" applyFont="1" applyFill="1" applyBorder="1" applyAlignment="1">
      <alignment horizontal="center" vertical="center"/>
    </xf>
    <xf numFmtId="177" fontId="20" fillId="7" borderId="1" xfId="2" applyNumberFormat="1" applyFont="1" applyFill="1" applyBorder="1" applyAlignment="1">
      <alignment horizontal="right" vertical="center"/>
    </xf>
    <xf numFmtId="177" fontId="20" fillId="6" borderId="1" xfId="2" applyNumberFormat="1" applyFont="1" applyFill="1" applyBorder="1" applyAlignment="1">
      <alignment horizontal="right" vertical="center"/>
    </xf>
    <xf numFmtId="0" fontId="10" fillId="6" borderId="0" xfId="1" applyFont="1" applyFill="1" applyAlignment="1">
      <alignment shrinkToFit="1"/>
    </xf>
    <xf numFmtId="0" fontId="7" fillId="0" borderId="0" xfId="1" applyFont="1" applyAlignment="1">
      <alignment horizontal="right"/>
    </xf>
    <xf numFmtId="0" fontId="21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38" fontId="20" fillId="0" borderId="1" xfId="3" applyFont="1" applyBorder="1" applyAlignment="1">
      <alignment horizontal="right" vertical="center"/>
    </xf>
    <xf numFmtId="38" fontId="20" fillId="0" borderId="1" xfId="3" applyFont="1" applyBorder="1" applyAlignment="1">
      <alignment horizontal="right" vertical="center" wrapText="1"/>
    </xf>
    <xf numFmtId="38" fontId="18" fillId="3" borderId="1" xfId="3" applyFont="1" applyFill="1" applyBorder="1" applyAlignment="1">
      <alignment horizontal="right" vertical="center"/>
    </xf>
    <xf numFmtId="0" fontId="23" fillId="2" borderId="1" xfId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vertical="center"/>
    </xf>
    <xf numFmtId="177" fontId="7" fillId="0" borderId="1" xfId="1" applyNumberFormat="1" applyFont="1" applyBorder="1" applyAlignment="1">
      <alignment vertical="center"/>
    </xf>
    <xf numFmtId="0" fontId="20" fillId="6" borderId="1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177" fontId="18" fillId="7" borderId="1" xfId="2" applyNumberFormat="1" applyFont="1" applyFill="1" applyBorder="1" applyAlignment="1">
      <alignment horizontal="right" vertical="center"/>
    </xf>
    <xf numFmtId="38" fontId="18" fillId="8" borderId="1" xfId="3" applyFont="1" applyFill="1" applyBorder="1" applyAlignment="1">
      <alignment horizontal="right" vertical="center"/>
    </xf>
    <xf numFmtId="0" fontId="7" fillId="8" borderId="1" xfId="1" applyFont="1" applyFill="1" applyBorder="1"/>
    <xf numFmtId="38" fontId="7" fillId="8" borderId="1" xfId="3" applyFont="1" applyFill="1" applyBorder="1" applyAlignment="1">
      <alignment horizontal="right"/>
    </xf>
    <xf numFmtId="0" fontId="20" fillId="8" borderId="1" xfId="1" applyFont="1" applyFill="1" applyBorder="1" applyAlignment="1">
      <alignment horizontal="left" vertical="center"/>
    </xf>
    <xf numFmtId="38" fontId="18" fillId="5" borderId="1" xfId="3" applyFont="1" applyFill="1" applyBorder="1" applyAlignment="1">
      <alignment horizontal="right" vertical="center"/>
    </xf>
    <xf numFmtId="177" fontId="20" fillId="5" borderId="1" xfId="2" applyNumberFormat="1" applyFont="1" applyFill="1" applyBorder="1" applyAlignment="1">
      <alignment horizontal="right" vertical="center"/>
    </xf>
    <xf numFmtId="0" fontId="20" fillId="5" borderId="1" xfId="1" applyFont="1" applyFill="1" applyBorder="1" applyAlignment="1">
      <alignment vertical="center"/>
    </xf>
    <xf numFmtId="38" fontId="20" fillId="5" borderId="1" xfId="3" applyFont="1" applyFill="1" applyBorder="1" applyAlignment="1">
      <alignment horizontal="right" vertical="center"/>
    </xf>
    <xf numFmtId="0" fontId="18" fillId="5" borderId="1" xfId="1" applyFont="1" applyFill="1" applyBorder="1" applyAlignment="1">
      <alignment horizontal="center" vertical="center" wrapText="1"/>
    </xf>
    <xf numFmtId="38" fontId="15" fillId="5" borderId="1" xfId="3" applyFont="1" applyFill="1" applyBorder="1" applyAlignment="1">
      <alignment horizontal="right"/>
    </xf>
    <xf numFmtId="0" fontId="18" fillId="5" borderId="1" xfId="1" applyFont="1" applyFill="1" applyBorder="1" applyAlignment="1">
      <alignment horizontal="left" vertical="center"/>
    </xf>
    <xf numFmtId="38" fontId="20" fillId="5" borderId="1" xfId="3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20" fillId="7" borderId="1" xfId="1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38" fontId="15" fillId="7" borderId="1" xfId="3" applyFont="1" applyFill="1" applyBorder="1" applyAlignment="1">
      <alignment horizontal="right"/>
    </xf>
    <xf numFmtId="38" fontId="18" fillId="7" borderId="1" xfId="3" applyFont="1" applyFill="1" applyBorder="1" applyAlignment="1">
      <alignment horizontal="right" vertical="center"/>
    </xf>
    <xf numFmtId="0" fontId="20" fillId="7" borderId="1" xfId="1" applyFont="1" applyFill="1" applyBorder="1" applyAlignment="1">
      <alignment horizontal="left" vertical="center"/>
    </xf>
    <xf numFmtId="177" fontId="18" fillId="8" borderId="1" xfId="2" applyNumberFormat="1" applyFont="1" applyFill="1" applyBorder="1" applyAlignment="1">
      <alignment horizontal="right" vertical="center"/>
    </xf>
    <xf numFmtId="177" fontId="18" fillId="4" borderId="1" xfId="2" applyNumberFormat="1" applyFont="1" applyFill="1" applyBorder="1" applyAlignment="1">
      <alignment horizontal="right" vertical="center"/>
    </xf>
    <xf numFmtId="178" fontId="16" fillId="4" borderId="0" xfId="1" applyNumberFormat="1" applyFont="1" applyFill="1" applyAlignment="1">
      <alignment vertical="center"/>
    </xf>
    <xf numFmtId="179" fontId="7" fillId="0" borderId="1" xfId="1" applyNumberFormat="1" applyFont="1" applyBorder="1" applyAlignment="1">
      <alignment vertical="center"/>
    </xf>
    <xf numFmtId="0" fontId="18" fillId="6" borderId="1" xfId="1" applyFont="1" applyFill="1" applyBorder="1" applyAlignment="1">
      <alignment horizontal="left" vertical="center"/>
    </xf>
    <xf numFmtId="38" fontId="20" fillId="6" borderId="1" xfId="3" applyFont="1" applyFill="1" applyBorder="1" applyAlignment="1">
      <alignment horizontal="right" vertical="center"/>
    </xf>
    <xf numFmtId="0" fontId="20" fillId="6" borderId="1" xfId="1" applyFont="1" applyFill="1" applyBorder="1" applyAlignment="1">
      <alignment vertical="center"/>
    </xf>
    <xf numFmtId="0" fontId="18" fillId="4" borderId="1" xfId="1" applyFont="1" applyFill="1" applyBorder="1" applyAlignment="1">
      <alignment horizontal="left" vertical="center"/>
    </xf>
    <xf numFmtId="0" fontId="20" fillId="4" borderId="1" xfId="1" applyFont="1" applyFill="1" applyBorder="1" applyAlignment="1">
      <alignment horizontal="left" vertical="center"/>
    </xf>
    <xf numFmtId="38" fontId="20" fillId="4" borderId="1" xfId="3" applyFont="1" applyFill="1" applyBorder="1" applyAlignment="1">
      <alignment horizontal="right" vertical="center"/>
    </xf>
    <xf numFmtId="177" fontId="20" fillId="4" borderId="1" xfId="2" applyNumberFormat="1" applyFont="1" applyFill="1" applyBorder="1" applyAlignment="1">
      <alignment horizontal="right" vertical="center"/>
    </xf>
    <xf numFmtId="0" fontId="20" fillId="4" borderId="1" xfId="1" applyFont="1" applyFill="1" applyBorder="1" applyAlignment="1">
      <alignment vertical="center"/>
    </xf>
    <xf numFmtId="0" fontId="7" fillId="4" borderId="1" xfId="1" applyFont="1" applyFill="1" applyBorder="1" applyAlignment="1">
      <alignment vertical="center"/>
    </xf>
    <xf numFmtId="177" fontId="15" fillId="0" borderId="1" xfId="1" applyNumberFormat="1" applyFont="1" applyBorder="1" applyAlignment="1">
      <alignment vertical="center"/>
    </xf>
    <xf numFmtId="0" fontId="20" fillId="0" borderId="0" xfId="1" applyFont="1" applyAlignment="1">
      <alignment vertical="center"/>
    </xf>
    <xf numFmtId="5" fontId="16" fillId="4" borderId="0" xfId="1" applyNumberFormat="1" applyFont="1" applyFill="1" applyAlignment="1">
      <alignment vertical="center"/>
    </xf>
    <xf numFmtId="38" fontId="7" fillId="0" borderId="1" xfId="3" applyFont="1" applyBorder="1" applyAlignment="1">
      <alignment vertical="center"/>
    </xf>
    <xf numFmtId="0" fontId="24" fillId="0" borderId="0" xfId="1" applyFont="1"/>
    <xf numFmtId="0" fontId="24" fillId="0" borderId="0" xfId="1" applyFont="1" applyAlignment="1">
      <alignment vertical="center"/>
    </xf>
    <xf numFmtId="0" fontId="26" fillId="0" borderId="1" xfId="1" applyFont="1" applyBorder="1" applyAlignment="1">
      <alignment horizontal="left" vertical="center"/>
    </xf>
    <xf numFmtId="9" fontId="7" fillId="0" borderId="1" xfId="1" applyNumberFormat="1" applyFont="1" applyBorder="1" applyAlignment="1">
      <alignment vertical="center"/>
    </xf>
    <xf numFmtId="9" fontId="7" fillId="0" borderId="1" xfId="1" applyNumberFormat="1" applyFont="1" applyBorder="1" applyAlignment="1">
      <alignment horizontal="left" vertical="center"/>
    </xf>
    <xf numFmtId="0" fontId="29" fillId="0" borderId="0" xfId="1" applyFont="1"/>
    <xf numFmtId="0" fontId="30" fillId="0" borderId="0" xfId="1" applyFont="1"/>
    <xf numFmtId="0" fontId="5" fillId="5" borderId="0" xfId="1" applyFont="1" applyFill="1" applyAlignment="1">
      <alignment horizontal="left" vertical="center"/>
    </xf>
    <xf numFmtId="0" fontId="6" fillId="0" borderId="0" xfId="0" applyFont="1">
      <alignment vertical="center"/>
    </xf>
    <xf numFmtId="0" fontId="18" fillId="2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</cellXfs>
  <cellStyles count="4">
    <cellStyle name="桁区切り" xfId="3" builtinId="6"/>
    <cellStyle name="桁区切り [0.00]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1800225</xdr:colOff>
      <xdr:row>26</xdr:row>
      <xdr:rowOff>200025</xdr:rowOff>
    </xdr:from>
    <xdr:to>
      <xdr:col>3</xdr:col>
      <xdr:colOff>266700</xdr:colOff>
      <xdr:row>29</xdr:row>
      <xdr:rowOff>228600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2044EBC-DCB2-87E6-1E6B-192B1C2CD3F6}"/>
            </a:ext>
          </a:extLst>
        </xdr:cNvPr>
        <xdr:cNvCxnSpPr/>
      </xdr:nvCxnSpPr>
      <xdr:spPr>
        <a:xfrm>
          <a:off x="6905625" y="8496300"/>
          <a:ext cx="914400" cy="914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topLeftCell="A13" zoomScaleNormal="100" workbookViewId="0">
      <selection activeCell="D35" sqref="D35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.83203125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20</v>
      </c>
      <c r="C1" s="90"/>
      <c r="D1" s="87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28</v>
      </c>
      <c r="C2" s="90"/>
      <c r="L2" s="3" t="s">
        <v>19</v>
      </c>
    </row>
    <row r="3" spans="1:12" ht="25" customHeight="1" x14ac:dyDescent="0.3">
      <c r="A3" s="88" t="s">
        <v>101</v>
      </c>
      <c r="D3" s="4"/>
      <c r="L3" s="44" t="s">
        <v>13</v>
      </c>
    </row>
    <row r="4" spans="1:12" ht="25" customHeight="1" x14ac:dyDescent="0.4">
      <c r="A4" s="5" t="s">
        <v>50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 t="s">
        <v>11</v>
      </c>
      <c r="E5" s="9"/>
      <c r="F5" s="10"/>
      <c r="I5" s="67">
        <f>I30</f>
        <v>251000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5" customHeight="1" x14ac:dyDescent="0.3">
      <c r="A8" s="43" t="s">
        <v>54</v>
      </c>
      <c r="B8" s="12"/>
      <c r="C8" s="23"/>
      <c r="D8" s="23"/>
      <c r="E8" s="23"/>
      <c r="F8" s="23"/>
      <c r="G8" s="23"/>
      <c r="H8" s="23"/>
      <c r="I8" s="23"/>
      <c r="J8" s="58"/>
    </row>
    <row r="9" spans="1:12" ht="25" customHeight="1" x14ac:dyDescent="0.3">
      <c r="A9" s="17"/>
      <c r="B9" s="64"/>
      <c r="C9" s="14"/>
      <c r="D9" s="63"/>
      <c r="E9" s="31"/>
      <c r="F9" s="31"/>
      <c r="G9" s="60"/>
      <c r="H9" s="60"/>
      <c r="I9" s="45">
        <f>I10</f>
        <v>100000</v>
      </c>
      <c r="J9" s="58"/>
      <c r="L9" s="2"/>
    </row>
    <row r="10" spans="1:12" ht="25" customHeight="1" x14ac:dyDescent="0.3">
      <c r="A10" s="17"/>
      <c r="B10" s="18"/>
      <c r="C10" s="18"/>
      <c r="D10" s="50"/>
      <c r="E10" s="51"/>
      <c r="F10" s="51"/>
      <c r="G10" s="52"/>
      <c r="H10" s="52"/>
      <c r="I10" s="26">
        <f>SUM(I11:I11)</f>
        <v>100000</v>
      </c>
      <c r="J10" s="58"/>
      <c r="L10" s="2"/>
    </row>
    <row r="11" spans="1:12" ht="25" customHeight="1" x14ac:dyDescent="0.3">
      <c r="A11" s="20"/>
      <c r="B11" s="17"/>
      <c r="C11" s="17"/>
      <c r="D11" s="37">
        <v>100000</v>
      </c>
      <c r="E11" s="21">
        <v>1</v>
      </c>
      <c r="F11" s="21"/>
      <c r="G11" s="22"/>
      <c r="H11" s="22"/>
      <c r="I11" s="21">
        <f>IF(D11*IF(E11="",1,E11)*IF(G11="",1,G11)=0,"",D11*IF(E11="",1,E11)*IF(G11="",1,G11))</f>
        <v>100000</v>
      </c>
      <c r="J11" s="59"/>
    </row>
    <row r="12" spans="1:12" ht="25" customHeight="1" x14ac:dyDescent="0.3">
      <c r="A12" s="69" t="s">
        <v>7</v>
      </c>
      <c r="B12" s="43"/>
      <c r="C12" s="43"/>
      <c r="D12" s="70"/>
      <c r="E12" s="32"/>
      <c r="F12" s="32"/>
      <c r="G12" s="71"/>
      <c r="H12" s="71"/>
      <c r="I12" s="27">
        <f>I9</f>
        <v>100000</v>
      </c>
      <c r="J12" s="59"/>
    </row>
    <row r="13" spans="1:12" ht="20.25" customHeight="1" x14ac:dyDescent="0.3">
      <c r="A13" s="91" t="s">
        <v>46</v>
      </c>
      <c r="B13" s="91" t="s">
        <v>47</v>
      </c>
      <c r="C13" s="91" t="s">
        <v>29</v>
      </c>
      <c r="D13" s="91" t="s">
        <v>3</v>
      </c>
      <c r="E13" s="92"/>
      <c r="F13" s="92"/>
      <c r="G13" s="92"/>
      <c r="H13" s="92"/>
      <c r="I13" s="92"/>
      <c r="J13" s="93" t="s">
        <v>0</v>
      </c>
    </row>
    <row r="14" spans="1:12" ht="20.25" customHeight="1" x14ac:dyDescent="0.3">
      <c r="A14" s="91"/>
      <c r="B14" s="92"/>
      <c r="C14" s="91"/>
      <c r="D14" s="40" t="s">
        <v>24</v>
      </c>
      <c r="E14" s="36" t="s">
        <v>5</v>
      </c>
      <c r="F14" s="13"/>
      <c r="G14" s="36" t="s">
        <v>5</v>
      </c>
      <c r="H14" s="13"/>
      <c r="I14" s="35" t="s">
        <v>25</v>
      </c>
      <c r="J14" s="93"/>
    </row>
    <row r="15" spans="1:12" ht="25" customHeight="1" x14ac:dyDescent="0.3">
      <c r="A15" s="43" t="s">
        <v>55</v>
      </c>
      <c r="B15" s="12"/>
      <c r="C15" s="12"/>
      <c r="D15" s="39"/>
      <c r="E15" s="15"/>
      <c r="F15" s="15"/>
      <c r="G15" s="16"/>
      <c r="H15" s="16"/>
      <c r="J15" s="58"/>
    </row>
    <row r="16" spans="1:12" ht="25" customHeight="1" x14ac:dyDescent="0.3">
      <c r="A16" s="17"/>
      <c r="B16" s="61"/>
      <c r="C16" s="14"/>
      <c r="D16" s="63"/>
      <c r="E16" s="31"/>
      <c r="F16" s="31"/>
      <c r="G16" s="60"/>
      <c r="H16" s="60"/>
      <c r="I16" s="45">
        <f>I17</f>
        <v>54000</v>
      </c>
      <c r="J16" s="58"/>
    </row>
    <row r="17" spans="1:12" ht="24.75" customHeight="1" x14ac:dyDescent="0.3">
      <c r="A17" s="17"/>
      <c r="B17" s="25"/>
      <c r="C17" s="18"/>
      <c r="D17" s="50"/>
      <c r="E17" s="51"/>
      <c r="F17" s="51"/>
      <c r="G17" s="52"/>
      <c r="H17" s="52"/>
      <c r="I17" s="26">
        <f>SUM(I18:I18)</f>
        <v>54000</v>
      </c>
      <c r="J17" s="59"/>
    </row>
    <row r="18" spans="1:12" ht="25" customHeight="1" x14ac:dyDescent="0.3">
      <c r="A18" s="17"/>
      <c r="B18" s="17"/>
      <c r="C18" s="17"/>
      <c r="D18" s="37">
        <v>54000</v>
      </c>
      <c r="E18" s="21">
        <v>1</v>
      </c>
      <c r="F18" s="21"/>
      <c r="G18" s="22">
        <v>1</v>
      </c>
      <c r="H18" s="22"/>
      <c r="I18" s="15">
        <f t="shared" ref="I18" si="0">IF(D18*IF(E18="",1,E18)*IF(G18="",1,G18)=0,"",D18*IF(E18="",1,E18)*IF(G18="",1,G18))</f>
        <v>54000</v>
      </c>
      <c r="J18" s="59"/>
    </row>
    <row r="19" spans="1:12" ht="25" customHeight="1" x14ac:dyDescent="0.3">
      <c r="A19" s="69" t="s">
        <v>7</v>
      </c>
      <c r="B19" s="43"/>
      <c r="C19" s="43"/>
      <c r="D19" s="70"/>
      <c r="E19" s="32"/>
      <c r="F19" s="32"/>
      <c r="G19" s="71"/>
      <c r="H19" s="71"/>
      <c r="I19" s="27">
        <f>I16</f>
        <v>54000</v>
      </c>
      <c r="J19" s="59"/>
      <c r="L19" s="28"/>
    </row>
    <row r="20" spans="1:12" ht="20.25" customHeight="1" x14ac:dyDescent="0.3">
      <c r="A20" s="91" t="s">
        <v>46</v>
      </c>
      <c r="B20" s="91" t="s">
        <v>47</v>
      </c>
      <c r="C20" s="91" t="s">
        <v>29</v>
      </c>
      <c r="D20" s="91" t="s">
        <v>3</v>
      </c>
      <c r="E20" s="92"/>
      <c r="F20" s="92"/>
      <c r="G20" s="92"/>
      <c r="H20" s="92"/>
      <c r="I20" s="92"/>
      <c r="J20" s="93" t="s">
        <v>0</v>
      </c>
    </row>
    <row r="21" spans="1:12" ht="20.25" customHeight="1" x14ac:dyDescent="0.3">
      <c r="A21" s="91"/>
      <c r="B21" s="92"/>
      <c r="C21" s="91"/>
      <c r="D21" s="40" t="s">
        <v>24</v>
      </c>
      <c r="E21" s="36" t="s">
        <v>5</v>
      </c>
      <c r="F21" s="13"/>
      <c r="G21" s="36" t="s">
        <v>5</v>
      </c>
      <c r="H21" s="13"/>
      <c r="I21" s="35" t="s">
        <v>25</v>
      </c>
      <c r="J21" s="93"/>
    </row>
    <row r="22" spans="1:12" ht="25" customHeight="1" x14ac:dyDescent="0.3">
      <c r="A22" s="43" t="s">
        <v>56</v>
      </c>
      <c r="B22" s="23"/>
      <c r="C22" s="23"/>
      <c r="D22" s="23"/>
      <c r="E22" s="23"/>
      <c r="F22" s="23"/>
      <c r="G22" s="23"/>
      <c r="H22" s="23"/>
      <c r="I22" s="23"/>
      <c r="J22" s="59"/>
    </row>
    <row r="23" spans="1:12" ht="25" customHeight="1" x14ac:dyDescent="0.3">
      <c r="A23" s="17"/>
      <c r="B23" s="61"/>
      <c r="C23" s="14"/>
      <c r="D23" s="62"/>
      <c r="E23" s="14"/>
      <c r="F23" s="14"/>
      <c r="G23" s="14"/>
      <c r="H23" s="14"/>
      <c r="I23" s="29">
        <f>I24</f>
        <v>97000</v>
      </c>
      <c r="J23" s="59"/>
    </row>
    <row r="24" spans="1:12" ht="25" customHeight="1" x14ac:dyDescent="0.3">
      <c r="A24" s="17"/>
      <c r="B24" s="18"/>
      <c r="C24" s="54"/>
      <c r="D24" s="55"/>
      <c r="E24" s="56"/>
      <c r="F24" s="56"/>
      <c r="G24" s="56"/>
      <c r="H24" s="56"/>
      <c r="I24" s="30">
        <f>SUM(I25:I25)</f>
        <v>97000</v>
      </c>
      <c r="J24" s="59"/>
    </row>
    <row r="25" spans="1:12" ht="25" customHeight="1" x14ac:dyDescent="0.3">
      <c r="A25" s="17"/>
      <c r="B25" s="17"/>
      <c r="C25" s="17"/>
      <c r="D25" s="37">
        <v>97000</v>
      </c>
      <c r="E25" s="21">
        <v>1</v>
      </c>
      <c r="F25" s="21"/>
      <c r="G25" s="22"/>
      <c r="H25" s="22"/>
      <c r="I25" s="21">
        <f>IF(D25*IF(E25="",1,E25)*IF(G25="",1,G25)=0,"",D25*IF(E25="",1,E25)*IF(G25="",1,G25))</f>
        <v>97000</v>
      </c>
      <c r="J25" s="59"/>
    </row>
    <row r="26" spans="1:12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I23</f>
        <v>97000</v>
      </c>
      <c r="J26" s="59"/>
    </row>
    <row r="27" spans="1:12" ht="20.25" customHeight="1" x14ac:dyDescent="0.3"/>
    <row r="28" spans="1:12" ht="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I12+I19+I26</f>
        <v>251000</v>
      </c>
      <c r="J28" s="59"/>
    </row>
    <row r="29" spans="1:12" ht="25" customHeight="1" x14ac:dyDescent="0.3">
      <c r="A29" s="41" t="s">
        <v>4</v>
      </c>
      <c r="B29" s="47"/>
      <c r="C29" s="47"/>
      <c r="D29" s="48"/>
      <c r="E29" s="47"/>
      <c r="F29" s="47"/>
      <c r="G29" s="47"/>
      <c r="H29" s="47"/>
      <c r="I29" s="81">
        <v>0</v>
      </c>
      <c r="J29" s="59"/>
    </row>
    <row r="30" spans="1:12" ht="25" customHeight="1" x14ac:dyDescent="0.3">
      <c r="A30" s="72" t="s">
        <v>26</v>
      </c>
      <c r="B30" s="73"/>
      <c r="C30" s="73"/>
      <c r="D30" s="74"/>
      <c r="E30" s="75"/>
      <c r="F30" s="75"/>
      <c r="G30" s="76"/>
      <c r="H30" s="76"/>
      <c r="I30" s="66">
        <f>I28+I29</f>
        <v>251000</v>
      </c>
      <c r="J30" s="59"/>
    </row>
    <row r="31" spans="1:12" customFormat="1" ht="25" customHeight="1" x14ac:dyDescent="0.55000000000000004"/>
    <row r="32" spans="1:12" ht="20.25" customHeight="1" x14ac:dyDescent="0.3">
      <c r="B32" s="79"/>
      <c r="D32" s="79"/>
      <c r="I32" s="11"/>
      <c r="L32" s="2"/>
    </row>
    <row r="33" spans="2:12" ht="25" customHeight="1" x14ac:dyDescent="0.3">
      <c r="B33" s="79" t="s">
        <v>34</v>
      </c>
      <c r="D33" s="79"/>
      <c r="I33" s="11"/>
      <c r="L33" s="2"/>
    </row>
    <row r="34" spans="2:12" ht="25" customHeight="1" x14ac:dyDescent="0.3">
      <c r="B34" s="2" t="s">
        <v>103</v>
      </c>
      <c r="C34" s="79"/>
      <c r="J34" s="11"/>
      <c r="L34" s="2"/>
    </row>
    <row r="35" spans="2:12" ht="25" customHeight="1" x14ac:dyDescent="0.3">
      <c r="C35" s="83"/>
      <c r="J35" s="11"/>
      <c r="L35" s="2"/>
    </row>
    <row r="36" spans="2:12" ht="25" customHeight="1" x14ac:dyDescent="0.3">
      <c r="C36" s="83"/>
      <c r="J36" s="11"/>
      <c r="L36" s="2"/>
    </row>
    <row r="37" spans="2:12" ht="25" customHeight="1" x14ac:dyDescent="0.3">
      <c r="C37" s="82"/>
      <c r="J37" s="11"/>
      <c r="L37" s="2"/>
    </row>
    <row r="38" spans="2:12" ht="25" customHeight="1" x14ac:dyDescent="0.3">
      <c r="J38" s="11"/>
      <c r="L38" s="2"/>
    </row>
    <row r="39" spans="2:12" ht="25" customHeight="1" x14ac:dyDescent="0.3">
      <c r="J39" s="11"/>
      <c r="L39" s="2"/>
    </row>
    <row r="40" spans="2:12" ht="25" customHeight="1" x14ac:dyDescent="0.3">
      <c r="J40" s="11"/>
      <c r="L40" s="2"/>
    </row>
    <row r="41" spans="2:12" ht="25" customHeight="1" x14ac:dyDescent="0.3">
      <c r="J41" s="11"/>
      <c r="L41" s="2"/>
    </row>
    <row r="42" spans="2:12" ht="20.25" customHeight="1" x14ac:dyDescent="0.3"/>
  </sheetData>
  <mergeCells count="17">
    <mergeCell ref="J20:J21"/>
    <mergeCell ref="C6:C7"/>
    <mergeCell ref="C13:C14"/>
    <mergeCell ref="C20:C21"/>
    <mergeCell ref="A6:A7"/>
    <mergeCell ref="J6:J7"/>
    <mergeCell ref="B6:B7"/>
    <mergeCell ref="D6:I6"/>
    <mergeCell ref="A13:A14"/>
    <mergeCell ref="B13:B14"/>
    <mergeCell ref="D13:I13"/>
    <mergeCell ref="J13:J14"/>
    <mergeCell ref="B1:C1"/>
    <mergeCell ref="B2:C2"/>
    <mergeCell ref="A20:A21"/>
    <mergeCell ref="B20:B21"/>
    <mergeCell ref="D20:I20"/>
  </mergeCells>
  <phoneticPr fontId="2"/>
  <dataValidations count="1">
    <dataValidation type="list" allowBlank="1" showInputMessage="1" showErrorMessage="1" sqref="H9:H11 F25 H25 F9:F11 F15:F18 H15:H18" xr:uid="{6BEB1C72-ED1A-4252-970F-063674F1CEBD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D8985-85B0-48D0-BC64-ADBCE5BFA0A2}">
  <sheetPr>
    <pageSetUpPr fitToPage="1"/>
  </sheetPr>
  <dimension ref="A1:L40"/>
  <sheetViews>
    <sheetView topLeftCell="A2" workbookViewId="0">
      <selection activeCell="G3" sqref="G3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20</v>
      </c>
      <c r="C1" s="90"/>
      <c r="D1" s="2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28</v>
      </c>
      <c r="C2" s="90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51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67">
        <f>I31</f>
        <v>100000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59</v>
      </c>
      <c r="D9" s="62"/>
      <c r="E9" s="14"/>
      <c r="F9" s="14"/>
      <c r="G9" s="14"/>
      <c r="H9" s="14"/>
      <c r="I9" s="29">
        <f>I10+I13</f>
        <v>40250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</v>
      </c>
      <c r="J10" s="59"/>
    </row>
    <row r="11" spans="1:12" ht="25" customHeight="1" x14ac:dyDescent="0.3">
      <c r="A11" s="17"/>
      <c r="B11" s="17"/>
      <c r="C11" s="17" t="s">
        <v>36</v>
      </c>
      <c r="D11" s="37">
        <v>5000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</v>
      </c>
      <c r="J12" s="59"/>
    </row>
    <row r="13" spans="1:12" ht="25" customHeight="1" x14ac:dyDescent="0.3">
      <c r="A13" s="20"/>
      <c r="B13" s="18" t="s">
        <v>58</v>
      </c>
      <c r="C13" s="18"/>
      <c r="D13" s="53"/>
      <c r="E13" s="51"/>
      <c r="F13" s="51"/>
      <c r="G13" s="52"/>
      <c r="H13" s="52"/>
      <c r="I13" s="26">
        <f>SUM(I14:I15)</f>
        <v>30000</v>
      </c>
      <c r="J13" s="59"/>
    </row>
    <row r="14" spans="1:12" ht="25" customHeight="1" x14ac:dyDescent="0.3">
      <c r="A14" s="20"/>
      <c r="C14" s="17" t="s">
        <v>57</v>
      </c>
      <c r="D14" s="37">
        <v>1000</v>
      </c>
      <c r="E14" s="21">
        <v>12</v>
      </c>
      <c r="F14" s="21"/>
      <c r="G14" s="22">
        <v>1</v>
      </c>
      <c r="H14" s="22" t="s">
        <v>14</v>
      </c>
      <c r="I14" s="21">
        <f>IF(D14*IF(E14="",1,E14)*IF(G14="",1,G14)=0,"",D14*IF(E14="",1,E14)*IF(G14="",1,G14))</f>
        <v>12000</v>
      </c>
      <c r="J14" s="59" t="s">
        <v>67</v>
      </c>
    </row>
    <row r="15" spans="1:12" ht="25" customHeight="1" x14ac:dyDescent="0.3">
      <c r="A15" s="20"/>
      <c r="B15" s="20"/>
      <c r="C15" s="17" t="s">
        <v>61</v>
      </c>
      <c r="D15" s="38">
        <v>750</v>
      </c>
      <c r="E15" s="21">
        <v>12</v>
      </c>
      <c r="F15" s="21"/>
      <c r="G15" s="22">
        <v>2</v>
      </c>
      <c r="H15" s="22" t="s">
        <v>14</v>
      </c>
      <c r="I15" s="21">
        <f>IF(D15*IF(E15="",1,E15)*IF(G15="",1,G15)=0,"",D15*IF(E15="",1,E15)*IF(G15="",1,G15))</f>
        <v>18000</v>
      </c>
      <c r="J15" s="59" t="s">
        <v>67</v>
      </c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</v>
      </c>
      <c r="J16" s="59"/>
    </row>
    <row r="17" spans="1:11" ht="25" customHeight="1" x14ac:dyDescent="0.3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5" customHeight="1" x14ac:dyDescent="0.3">
      <c r="A18" s="91"/>
      <c r="B18" s="92"/>
      <c r="C18" s="91"/>
      <c r="D18" s="40" t="s">
        <v>24</v>
      </c>
      <c r="E18" s="36" t="s">
        <v>5</v>
      </c>
      <c r="F18" s="13"/>
      <c r="G18" s="36" t="s">
        <v>5</v>
      </c>
      <c r="H18" s="13"/>
      <c r="I18" s="35" t="s">
        <v>25</v>
      </c>
      <c r="J18" s="59"/>
    </row>
    <row r="19" spans="1:11" ht="25" customHeight="1" x14ac:dyDescent="0.3">
      <c r="A19" s="43" t="s">
        <v>64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70</v>
      </c>
      <c r="D20" s="62"/>
      <c r="E20" s="14"/>
      <c r="F20" s="14"/>
      <c r="G20" s="14"/>
      <c r="H20" s="14"/>
      <c r="I20" s="29">
        <f>I21+I23</f>
        <v>50170</v>
      </c>
      <c r="J20" s="59"/>
    </row>
    <row r="21" spans="1:11" ht="25" customHeight="1" x14ac:dyDescent="0.3">
      <c r="A21" s="17"/>
      <c r="B21" s="18" t="s">
        <v>68</v>
      </c>
      <c r="C21" s="54"/>
      <c r="D21" s="55"/>
      <c r="E21" s="56"/>
      <c r="F21" s="56"/>
      <c r="G21" s="56"/>
      <c r="H21" s="56"/>
      <c r="I21" s="30">
        <f>SUM(I22:I22)</f>
        <v>50000</v>
      </c>
      <c r="J21" s="59"/>
    </row>
    <row r="22" spans="1:11" ht="25" customHeight="1" x14ac:dyDescent="0.3">
      <c r="A22" s="17"/>
      <c r="B22" s="17"/>
      <c r="C22" s="17" t="s">
        <v>69</v>
      </c>
      <c r="D22" s="37">
        <v>2500</v>
      </c>
      <c r="E22" s="21">
        <v>5</v>
      </c>
      <c r="F22" s="21" t="s">
        <v>66</v>
      </c>
      <c r="G22" s="22">
        <v>4</v>
      </c>
      <c r="H22" s="22" t="s">
        <v>18</v>
      </c>
      <c r="I22" s="21">
        <f>IF(D22*IF(E22="",1,E22)*IF(G22="",1,G22)=0,"",D22*IF(E22="",1,E22)*IF(G22="",1,G22))</f>
        <v>50000</v>
      </c>
      <c r="J22" s="59"/>
    </row>
    <row r="23" spans="1:11" ht="25" customHeight="1" x14ac:dyDescent="0.3">
      <c r="A23" s="17"/>
      <c r="B23" s="18" t="s">
        <v>58</v>
      </c>
      <c r="C23" s="18"/>
      <c r="D23" s="53"/>
      <c r="E23" s="51"/>
      <c r="F23" s="51"/>
      <c r="G23" s="52"/>
      <c r="H23" s="52"/>
      <c r="I23" s="26">
        <f>SUM(I24:I25)</f>
        <v>170</v>
      </c>
      <c r="J23" s="59"/>
    </row>
    <row r="24" spans="1:11" ht="31.5" customHeight="1" x14ac:dyDescent="0.3">
      <c r="A24" s="17"/>
      <c r="C24" s="22" t="s">
        <v>62</v>
      </c>
      <c r="D24" s="37">
        <v>70</v>
      </c>
      <c r="E24" s="21">
        <v>1</v>
      </c>
      <c r="F24" s="21" t="s">
        <v>14</v>
      </c>
      <c r="G24" s="22">
        <v>1</v>
      </c>
      <c r="H24" s="22" t="s">
        <v>66</v>
      </c>
      <c r="I24" s="21">
        <f>IF(D24*IF(E24="",1,E24)*IF(G24="",1,G24)=0,"",D24*IF(E24="",1,E24)*IF(G24="",1,G24))</f>
        <v>70</v>
      </c>
      <c r="J24" s="59"/>
    </row>
    <row r="25" spans="1:11" ht="31.5" customHeight="1" x14ac:dyDescent="0.3">
      <c r="A25" s="17"/>
      <c r="C25" s="22" t="s">
        <v>63</v>
      </c>
      <c r="D25" s="37">
        <v>50</v>
      </c>
      <c r="E25" s="21">
        <v>2</v>
      </c>
      <c r="F25" s="21" t="s">
        <v>14</v>
      </c>
      <c r="G25" s="22">
        <v>1</v>
      </c>
      <c r="H25" s="22" t="s">
        <v>66</v>
      </c>
      <c r="I25" s="21">
        <f>IF(D25*IF(E25="",1,E25)*IF(G25="",1,G25)=0,"",D25*IF(E25="",1,E25)*IF(G25="",1,G25))</f>
        <v>100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50170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90420</v>
      </c>
    </row>
    <row r="29" spans="1:11" ht="25" customHeight="1" x14ac:dyDescent="0.3">
      <c r="A29" s="41" t="s">
        <v>27</v>
      </c>
      <c r="B29" s="47"/>
      <c r="C29" s="47"/>
      <c r="D29" s="48"/>
      <c r="E29" s="47"/>
      <c r="F29" s="47"/>
      <c r="G29" s="47"/>
      <c r="H29" s="47"/>
      <c r="I29" s="81">
        <v>9042</v>
      </c>
      <c r="J29" s="85">
        <v>0.1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538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100000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9</v>
      </c>
      <c r="E33" s="79"/>
    </row>
    <row r="34" spans="1:5" ht="25" customHeight="1" x14ac:dyDescent="0.3">
      <c r="B34" s="18" t="s">
        <v>30</v>
      </c>
      <c r="C34" s="42">
        <f>I10</f>
        <v>10250</v>
      </c>
      <c r="E34" s="79"/>
    </row>
    <row r="35" spans="1:5" ht="25" customHeight="1" x14ac:dyDescent="0.3">
      <c r="B35" s="18" t="s">
        <v>37</v>
      </c>
      <c r="C35" s="42">
        <f>I13</f>
        <v>30000</v>
      </c>
    </row>
    <row r="36" spans="1:5" ht="25" customHeight="1" x14ac:dyDescent="0.3">
      <c r="B36" s="18" t="s">
        <v>32</v>
      </c>
      <c r="C36" s="42">
        <f>I21</f>
        <v>50000</v>
      </c>
    </row>
    <row r="37" spans="1:5" ht="25" customHeight="1" x14ac:dyDescent="0.3">
      <c r="B37" s="18" t="s">
        <v>40</v>
      </c>
      <c r="C37" s="42">
        <f>I23</f>
        <v>170</v>
      </c>
    </row>
    <row r="38" spans="1:5" ht="25" customHeight="1" x14ac:dyDescent="0.3">
      <c r="B38" s="49" t="s">
        <v>27</v>
      </c>
      <c r="C38" s="68">
        <f>I29</f>
        <v>9042</v>
      </c>
    </row>
    <row r="39" spans="1:5" ht="25" customHeight="1" x14ac:dyDescent="0.3">
      <c r="B39" s="49" t="s">
        <v>53</v>
      </c>
      <c r="C39" s="68">
        <f>I30</f>
        <v>538</v>
      </c>
    </row>
    <row r="40" spans="1:5" ht="25" customHeight="1" x14ac:dyDescent="0.3">
      <c r="B40" s="77" t="s">
        <v>12</v>
      </c>
      <c r="C40" s="78">
        <f>SUM(C34:C39)</f>
        <v>100000</v>
      </c>
    </row>
  </sheetData>
  <mergeCells count="11">
    <mergeCell ref="J6:J7"/>
    <mergeCell ref="A17:A18"/>
    <mergeCell ref="B17:B18"/>
    <mergeCell ref="C17:C18"/>
    <mergeCell ref="D17:I1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F12" xr:uid="{07AA5CDD-18F6-47BA-A582-7B8661D08070}">
      <formula1>$L$1:$L$1</formula1>
    </dataValidation>
    <dataValidation type="list" allowBlank="1" showInputMessage="1" showErrorMessage="1" sqref="H10:H15 F10:F11 F13:F15 F22:F25 H22:H25" xr:uid="{56FCB482-18B7-4C0A-94ED-EF918A15B85E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989A-3AF8-4E2C-9FDB-57E55D8F0292}">
  <sheetPr>
    <pageSetUpPr fitToPage="1"/>
  </sheetPr>
  <dimension ref="A1:L40"/>
  <sheetViews>
    <sheetView workbookViewId="0">
      <selection activeCell="E3" sqref="E3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35</v>
      </c>
      <c r="C1" s="90"/>
      <c r="D1" s="2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28</v>
      </c>
      <c r="C2" s="90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67">
        <f>I31</f>
        <v>54000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59</v>
      </c>
      <c r="D9" s="62"/>
      <c r="E9" s="14"/>
      <c r="F9" s="14"/>
      <c r="G9" s="14"/>
      <c r="H9" s="14"/>
      <c r="I9" s="29">
        <f>I10+I13</f>
        <v>40250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</v>
      </c>
      <c r="J10" s="59"/>
    </row>
    <row r="11" spans="1:12" ht="25" customHeight="1" x14ac:dyDescent="0.3">
      <c r="A11" s="17"/>
      <c r="B11" s="17"/>
      <c r="C11" s="17" t="s">
        <v>36</v>
      </c>
      <c r="D11" s="37">
        <v>5000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</v>
      </c>
      <c r="J12" s="59"/>
    </row>
    <row r="13" spans="1:12" ht="25" customHeight="1" x14ac:dyDescent="0.3">
      <c r="A13" s="20"/>
      <c r="B13" s="18" t="s">
        <v>37</v>
      </c>
      <c r="C13" s="18"/>
      <c r="D13" s="53"/>
      <c r="E13" s="51"/>
      <c r="F13" s="51"/>
      <c r="G13" s="52"/>
      <c r="H13" s="52"/>
      <c r="I13" s="26">
        <f>SUM(I14:I15)</f>
        <v>30000</v>
      </c>
      <c r="J13" s="59"/>
    </row>
    <row r="14" spans="1:12" ht="25" customHeight="1" x14ac:dyDescent="0.3">
      <c r="A14" s="20"/>
      <c r="C14" s="17" t="s">
        <v>38</v>
      </c>
      <c r="D14" s="37">
        <v>1000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</v>
      </c>
      <c r="J14" s="59"/>
    </row>
    <row r="15" spans="1:12" ht="25" customHeight="1" x14ac:dyDescent="0.3">
      <c r="A15" s="20"/>
      <c r="B15" s="20"/>
      <c r="C15" s="17" t="s">
        <v>39</v>
      </c>
      <c r="D15" s="38">
        <v>750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</v>
      </c>
      <c r="J15" s="59"/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</v>
      </c>
      <c r="J16" s="59"/>
    </row>
    <row r="17" spans="1:11" ht="25" customHeight="1" x14ac:dyDescent="0.3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5" customHeight="1" x14ac:dyDescent="0.3">
      <c r="A18" s="91"/>
      <c r="B18" s="92"/>
      <c r="C18" s="91"/>
      <c r="D18" s="40" t="s">
        <v>24</v>
      </c>
      <c r="E18" s="36" t="s">
        <v>5</v>
      </c>
      <c r="F18" s="13"/>
      <c r="G18" s="36" t="s">
        <v>5</v>
      </c>
      <c r="H18" s="13"/>
      <c r="I18" s="35" t="s">
        <v>25</v>
      </c>
      <c r="J18" s="59"/>
    </row>
    <row r="19" spans="1:11" ht="25" customHeight="1" x14ac:dyDescent="0.3">
      <c r="A19" s="43" t="s">
        <v>71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100</v>
      </c>
      <c r="D20" s="62"/>
      <c r="E20" s="14"/>
      <c r="F20" s="14"/>
      <c r="G20" s="14"/>
      <c r="H20" s="14"/>
      <c r="I20" s="29">
        <f>I21+I23</f>
        <v>5170</v>
      </c>
      <c r="J20" s="59"/>
    </row>
    <row r="21" spans="1:11" ht="25" customHeight="1" x14ac:dyDescent="0.3">
      <c r="A21" s="17"/>
      <c r="B21" s="18" t="s">
        <v>72</v>
      </c>
      <c r="C21" s="54"/>
      <c r="D21" s="55"/>
      <c r="E21" s="56"/>
      <c r="F21" s="56"/>
      <c r="G21" s="56"/>
      <c r="H21" s="56"/>
      <c r="I21" s="30">
        <f>SUM(I22:I22)</f>
        <v>5000</v>
      </c>
      <c r="J21" s="59"/>
    </row>
    <row r="22" spans="1:11" ht="25" customHeight="1" x14ac:dyDescent="0.3">
      <c r="A22" s="17"/>
      <c r="B22" s="17"/>
      <c r="C22" s="17" t="s">
        <v>73</v>
      </c>
      <c r="D22" s="37">
        <v>2500</v>
      </c>
      <c r="E22" s="21">
        <v>2</v>
      </c>
      <c r="F22" s="21" t="s">
        <v>16</v>
      </c>
      <c r="G22" s="22"/>
      <c r="H22" s="22"/>
      <c r="I22" s="21">
        <f>IF(D22*IF(E22="",1,E22)*IF(G22="",1,G22)=0,"",D22*IF(E22="",1,E22)*IF(G22="",1,G22))</f>
        <v>5000</v>
      </c>
      <c r="J22" s="59"/>
    </row>
    <row r="23" spans="1:11" ht="25" customHeight="1" x14ac:dyDescent="0.3">
      <c r="A23" s="17"/>
      <c r="B23" s="18" t="s">
        <v>58</v>
      </c>
      <c r="C23" s="18"/>
      <c r="D23" s="53"/>
      <c r="E23" s="51"/>
      <c r="F23" s="51"/>
      <c r="G23" s="52"/>
      <c r="H23" s="52"/>
      <c r="I23" s="26">
        <f>SUM(I24:I25)</f>
        <v>170</v>
      </c>
      <c r="J23" s="59"/>
    </row>
    <row r="24" spans="1:11" ht="31.5" customHeight="1" x14ac:dyDescent="0.3">
      <c r="A24" s="17"/>
      <c r="C24" s="22" t="s">
        <v>74</v>
      </c>
      <c r="D24" s="37">
        <v>70</v>
      </c>
      <c r="E24" s="21">
        <v>1</v>
      </c>
      <c r="F24" s="21"/>
      <c r="G24" s="22">
        <v>1</v>
      </c>
      <c r="H24" s="22" t="s">
        <v>14</v>
      </c>
      <c r="I24" s="21">
        <f>IF(D24*IF(E24="",1,E24)*IF(G24="",1,G24)=0,"",D24*IF(E24="",1,E24)*IF(G24="",1,G24))</f>
        <v>70</v>
      </c>
      <c r="J24" s="59"/>
    </row>
    <row r="25" spans="1:11" ht="31.5" customHeight="1" x14ac:dyDescent="0.3">
      <c r="A25" s="17"/>
      <c r="C25" s="22" t="s">
        <v>75</v>
      </c>
      <c r="D25" s="37">
        <v>50</v>
      </c>
      <c r="E25" s="21">
        <v>2</v>
      </c>
      <c r="F25" s="21"/>
      <c r="G25" s="22">
        <v>1</v>
      </c>
      <c r="H25" s="22" t="s">
        <v>14</v>
      </c>
      <c r="I25" s="21">
        <f>IF(D25*IF(E25="",1,E25)*IF(G25="",1,G25)=0,"",D25*IF(E25="",1,E25)*IF(G25="",1,G25))</f>
        <v>100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5170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45420</v>
      </c>
    </row>
    <row r="29" spans="1:11" ht="25" customHeight="1" x14ac:dyDescent="0.3">
      <c r="A29" s="41" t="s">
        <v>27</v>
      </c>
      <c r="B29" s="47"/>
      <c r="C29" s="47"/>
      <c r="D29" s="48"/>
      <c r="E29" s="47"/>
      <c r="F29" s="47"/>
      <c r="G29" s="47"/>
      <c r="H29" s="47"/>
      <c r="I29" s="81">
        <v>9084</v>
      </c>
      <c r="J29" s="86">
        <v>0.2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-504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54000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9</v>
      </c>
      <c r="E33" s="79"/>
    </row>
    <row r="34" spans="1:5" ht="25" customHeight="1" x14ac:dyDescent="0.3">
      <c r="B34" s="18" t="s">
        <v>30</v>
      </c>
      <c r="C34" s="42">
        <f>I10</f>
        <v>10250</v>
      </c>
      <c r="E34" s="79"/>
    </row>
    <row r="35" spans="1:5" ht="25" customHeight="1" x14ac:dyDescent="0.3">
      <c r="B35" s="18" t="s">
        <v>37</v>
      </c>
      <c r="C35" s="42">
        <f>I13</f>
        <v>30000</v>
      </c>
    </row>
    <row r="36" spans="1:5" ht="25" customHeight="1" x14ac:dyDescent="0.3">
      <c r="B36" s="18" t="s">
        <v>32</v>
      </c>
      <c r="C36" s="42">
        <f>I21</f>
        <v>5000</v>
      </c>
    </row>
    <row r="37" spans="1:5" ht="25" customHeight="1" x14ac:dyDescent="0.3">
      <c r="B37" s="18" t="s">
        <v>40</v>
      </c>
      <c r="C37" s="42">
        <f>I23</f>
        <v>170</v>
      </c>
    </row>
    <row r="38" spans="1:5" ht="25" customHeight="1" x14ac:dyDescent="0.3">
      <c r="B38" s="49" t="s">
        <v>27</v>
      </c>
      <c r="C38" s="68">
        <f>I29</f>
        <v>9084</v>
      </c>
    </row>
    <row r="39" spans="1:5" ht="25" customHeight="1" x14ac:dyDescent="0.3">
      <c r="B39" s="49" t="s">
        <v>53</v>
      </c>
      <c r="C39" s="68">
        <f>I30</f>
        <v>-504</v>
      </c>
    </row>
    <row r="40" spans="1:5" ht="25" customHeight="1" x14ac:dyDescent="0.3">
      <c r="B40" s="77" t="s">
        <v>12</v>
      </c>
      <c r="C40" s="78">
        <f>SUM(C34:C39)</f>
        <v>54000</v>
      </c>
    </row>
  </sheetData>
  <mergeCells count="11">
    <mergeCell ref="A17:A18"/>
    <mergeCell ref="B17:B18"/>
    <mergeCell ref="C17:C18"/>
    <mergeCell ref="D17:I17"/>
    <mergeCell ref="J6:J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H10:H15 F10:F11 F13:F15 F22:F25 H22:H25" xr:uid="{E45517A4-1096-44E6-9B65-2C19908162FA}">
      <formula1>$L$1:$L$4</formula1>
    </dataValidation>
    <dataValidation type="list" allowBlank="1" showInputMessage="1" showErrorMessage="1" sqref="F12" xr:uid="{5510B066-45A6-427D-8C28-1DB80D4B3E9E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4928-C936-45ED-9CE0-1E872063AB2A}">
  <sheetPr>
    <pageSetUpPr fitToPage="1"/>
  </sheetPr>
  <dimension ref="A1:L41"/>
  <sheetViews>
    <sheetView workbookViewId="0">
      <selection activeCell="E3" sqref="E3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49</v>
      </c>
      <c r="C1" s="90"/>
      <c r="D1" s="2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42</v>
      </c>
      <c r="C2" s="90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67">
        <f>I32</f>
        <v>97000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24</v>
      </c>
      <c r="E7" s="36" t="s">
        <v>5</v>
      </c>
      <c r="F7" s="13"/>
      <c r="G7" s="36" t="s">
        <v>5</v>
      </c>
      <c r="H7" s="13"/>
      <c r="I7" s="35" t="s">
        <v>25</v>
      </c>
      <c r="J7" s="93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98</v>
      </c>
      <c r="D9" s="62"/>
      <c r="E9" s="14"/>
      <c r="F9" s="14"/>
      <c r="G9" s="14"/>
      <c r="H9" s="14"/>
      <c r="I9" s="29">
        <f>I10+I13+I15</f>
        <v>86500</v>
      </c>
      <c r="J9" s="59"/>
    </row>
    <row r="10" spans="1:12" ht="25" customHeight="1" x14ac:dyDescent="0.3">
      <c r="A10" s="17"/>
      <c r="B10" s="18" t="s">
        <v>87</v>
      </c>
      <c r="C10" s="54"/>
      <c r="D10" s="55"/>
      <c r="E10" s="56"/>
      <c r="F10" s="56"/>
      <c r="G10" s="56"/>
      <c r="H10" s="56"/>
      <c r="I10" s="30">
        <f>SUM(I11:I12)</f>
        <v>14500</v>
      </c>
      <c r="J10" s="59"/>
    </row>
    <row r="11" spans="1:12" ht="25" customHeight="1" x14ac:dyDescent="0.3">
      <c r="A11" s="17"/>
      <c r="B11" s="17"/>
      <c r="C11" s="17" t="s">
        <v>76</v>
      </c>
      <c r="D11" s="37">
        <v>2500</v>
      </c>
      <c r="E11" s="21">
        <v>2</v>
      </c>
      <c r="F11" s="21" t="s">
        <v>16</v>
      </c>
      <c r="G11" s="22">
        <v>2</v>
      </c>
      <c r="H11" s="22" t="s">
        <v>66</v>
      </c>
      <c r="I11" s="21">
        <f>IF(D11*IF(E11="",1,E11)*IF(G11="",1,G11)=0,"",D11*IF(E11="",1,E11)*IF(G11="",1,G11))</f>
        <v>10000</v>
      </c>
      <c r="J11" s="59"/>
    </row>
    <row r="12" spans="1:12" ht="25" customHeight="1" x14ac:dyDescent="0.3">
      <c r="A12" s="17"/>
      <c r="B12" s="17"/>
      <c r="C12" s="17" t="s">
        <v>77</v>
      </c>
      <c r="D12" s="37">
        <v>1500</v>
      </c>
      <c r="E12" s="21">
        <v>3</v>
      </c>
      <c r="F12" s="21" t="s">
        <v>16</v>
      </c>
      <c r="G12" s="22">
        <v>1</v>
      </c>
      <c r="H12" s="22" t="s">
        <v>66</v>
      </c>
      <c r="I12" s="21">
        <f t="shared" ref="I12" si="0">IF(D12*IF(E12="",1,E12)*IF(G12="",1,G12)=0,"",D12*IF(E12="",1,E12)*IF(G12="",1,G12))</f>
        <v>4500</v>
      </c>
      <c r="J12" s="59"/>
    </row>
    <row r="13" spans="1:12" ht="25" customHeight="1" x14ac:dyDescent="0.3">
      <c r="A13" s="17"/>
      <c r="B13" s="18" t="s">
        <v>94</v>
      </c>
      <c r="C13" s="18"/>
      <c r="D13" s="53"/>
      <c r="E13" s="51"/>
      <c r="F13" s="51"/>
      <c r="G13" s="52"/>
      <c r="H13" s="52"/>
      <c r="I13" s="26">
        <f>SUM(I14:I14)</f>
        <v>12000</v>
      </c>
      <c r="J13" s="59"/>
    </row>
    <row r="14" spans="1:12" ht="25" customHeight="1" x14ac:dyDescent="0.3">
      <c r="A14" s="17"/>
      <c r="C14" s="84" t="s">
        <v>78</v>
      </c>
      <c r="D14" s="37">
        <v>4000</v>
      </c>
      <c r="E14" s="21">
        <v>3</v>
      </c>
      <c r="F14" s="21" t="s">
        <v>14</v>
      </c>
      <c r="G14" s="22"/>
      <c r="H14" s="22"/>
      <c r="I14" s="21">
        <f t="shared" ref="I14:I16" si="1">IF(D14*IF(E14="",1,E14)*IF(G14="",1,G14)=0,"",D14*IF(E14="",1,E14)*IF(G14="",1,G14))</f>
        <v>12000</v>
      </c>
      <c r="J14" s="59" t="s">
        <v>79</v>
      </c>
    </row>
    <row r="15" spans="1:12" ht="25" customHeight="1" x14ac:dyDescent="0.3">
      <c r="A15" s="20"/>
      <c r="B15" s="18" t="s">
        <v>86</v>
      </c>
      <c r="C15" s="56"/>
      <c r="D15" s="57"/>
      <c r="E15" s="51"/>
      <c r="F15" s="51"/>
      <c r="G15" s="52"/>
      <c r="H15" s="52"/>
      <c r="I15" s="26">
        <f>SUM(I16:I16)</f>
        <v>60000</v>
      </c>
      <c r="J15" s="59"/>
    </row>
    <row r="16" spans="1:12" ht="25" customHeight="1" x14ac:dyDescent="0.3">
      <c r="A16" s="20"/>
      <c r="B16" s="19"/>
      <c r="C16" s="17" t="s">
        <v>88</v>
      </c>
      <c r="D16" s="38">
        <v>60000</v>
      </c>
      <c r="E16" s="21">
        <v>1</v>
      </c>
      <c r="F16" s="21"/>
      <c r="G16" s="22">
        <v>1</v>
      </c>
      <c r="H16" s="22"/>
      <c r="I16" s="21">
        <f t="shared" si="1"/>
        <v>60000</v>
      </c>
      <c r="J16" s="59"/>
    </row>
    <row r="17" spans="1:10" ht="25" customHeight="1" x14ac:dyDescent="0.3">
      <c r="A17" s="69" t="s">
        <v>7</v>
      </c>
      <c r="B17" s="43"/>
      <c r="C17" s="43"/>
      <c r="D17" s="70"/>
      <c r="E17" s="32"/>
      <c r="F17" s="32"/>
      <c r="G17" s="71"/>
      <c r="H17" s="71"/>
      <c r="I17" s="27">
        <f>I10+I13+I15</f>
        <v>86500</v>
      </c>
      <c r="J17" s="59"/>
    </row>
    <row r="18" spans="1:10" ht="20.25" customHeight="1" x14ac:dyDescent="0.3">
      <c r="A18" s="91" t="s">
        <v>46</v>
      </c>
      <c r="B18" s="91" t="s">
        <v>47</v>
      </c>
      <c r="C18" s="91" t="s">
        <v>29</v>
      </c>
      <c r="D18" s="91" t="s">
        <v>3</v>
      </c>
      <c r="E18" s="92"/>
      <c r="F18" s="92"/>
      <c r="G18" s="92"/>
      <c r="H18" s="92"/>
      <c r="I18" s="92"/>
      <c r="J18" s="93" t="s">
        <v>0</v>
      </c>
    </row>
    <row r="19" spans="1:10" ht="20.25" customHeight="1" x14ac:dyDescent="0.3">
      <c r="A19" s="91"/>
      <c r="B19" s="92"/>
      <c r="C19" s="91"/>
      <c r="D19" s="40" t="s">
        <v>24</v>
      </c>
      <c r="E19" s="36" t="s">
        <v>5</v>
      </c>
      <c r="F19" s="13"/>
      <c r="G19" s="36" t="s">
        <v>5</v>
      </c>
      <c r="H19" s="13"/>
      <c r="I19" s="35" t="s">
        <v>25</v>
      </c>
      <c r="J19" s="93"/>
    </row>
    <row r="20" spans="1:10" ht="25" customHeight="1" x14ac:dyDescent="0.3">
      <c r="A20" s="43" t="s">
        <v>64</v>
      </c>
      <c r="B20" s="23"/>
      <c r="C20" s="23"/>
      <c r="D20" s="23"/>
      <c r="E20" s="23"/>
      <c r="F20" s="23"/>
      <c r="G20" s="23"/>
      <c r="H20" s="23"/>
      <c r="I20" s="23"/>
      <c r="J20" s="59"/>
    </row>
    <row r="21" spans="1:10" ht="25" customHeight="1" x14ac:dyDescent="0.3">
      <c r="A21" s="17"/>
      <c r="B21" s="61"/>
      <c r="C21" s="14" t="s">
        <v>80</v>
      </c>
      <c r="D21" s="62"/>
      <c r="E21" s="14"/>
      <c r="F21" s="14"/>
      <c r="G21" s="14"/>
      <c r="H21" s="14"/>
      <c r="I21" s="29">
        <f>I22+I25</f>
        <v>10500</v>
      </c>
      <c r="J21" s="59"/>
    </row>
    <row r="22" spans="1:10" ht="25" customHeight="1" x14ac:dyDescent="0.3">
      <c r="A22" s="17"/>
      <c r="B22" s="18" t="s">
        <v>81</v>
      </c>
      <c r="C22" s="54"/>
      <c r="D22" s="55"/>
      <c r="E22" s="56"/>
      <c r="F22" s="56"/>
      <c r="G22" s="56"/>
      <c r="H22" s="56"/>
      <c r="I22" s="30">
        <f>SUM(I23:I24)</f>
        <v>6500</v>
      </c>
      <c r="J22" s="59"/>
    </row>
    <row r="23" spans="1:10" ht="25" customHeight="1" x14ac:dyDescent="0.3">
      <c r="A23" s="17"/>
      <c r="B23" s="17"/>
      <c r="C23" s="17" t="s">
        <v>83</v>
      </c>
      <c r="D23" s="37">
        <v>500</v>
      </c>
      <c r="E23" s="21">
        <v>5</v>
      </c>
      <c r="F23" s="21" t="s">
        <v>14</v>
      </c>
      <c r="G23" s="22">
        <v>2</v>
      </c>
      <c r="H23" s="22" t="s">
        <v>18</v>
      </c>
      <c r="I23" s="21">
        <f>IF(D23*IF(E23="",1,E23)*IF(G23="",1,G23)=0,"",D23*IF(E23="",1,E23)*IF(G23="",1,G23))</f>
        <v>5000</v>
      </c>
      <c r="J23" s="59"/>
    </row>
    <row r="24" spans="1:10" ht="25" customHeight="1" x14ac:dyDescent="0.3">
      <c r="A24" s="17"/>
      <c r="B24" s="17"/>
      <c r="C24" s="17" t="s">
        <v>82</v>
      </c>
      <c r="D24" s="37">
        <v>300</v>
      </c>
      <c r="E24" s="21">
        <v>5</v>
      </c>
      <c r="F24" s="21" t="s">
        <v>14</v>
      </c>
      <c r="G24" s="22">
        <v>1</v>
      </c>
      <c r="H24" s="22" t="s">
        <v>18</v>
      </c>
      <c r="I24" s="21">
        <f t="shared" ref="I24:I26" si="2">IF(D24*IF(E24="",1,E24)*IF(G24="",1,G24)=0,"",D24*IF(E24="",1,E24)*IF(G24="",1,G24))</f>
        <v>1500</v>
      </c>
      <c r="J24" s="59"/>
    </row>
    <row r="25" spans="1:10" ht="25" customHeight="1" x14ac:dyDescent="0.3">
      <c r="A25" s="17"/>
      <c r="B25" s="18" t="s">
        <v>94</v>
      </c>
      <c r="C25" s="18"/>
      <c r="D25" s="53"/>
      <c r="E25" s="51"/>
      <c r="F25" s="51"/>
      <c r="G25" s="52"/>
      <c r="H25" s="52"/>
      <c r="I25" s="26">
        <f>SUM(I26:I26)</f>
        <v>4000</v>
      </c>
      <c r="J25" s="59"/>
    </row>
    <row r="26" spans="1:10" ht="25" customHeight="1" x14ac:dyDescent="0.3">
      <c r="A26" s="17"/>
      <c r="C26" s="17" t="s">
        <v>84</v>
      </c>
      <c r="D26" s="37">
        <v>4000</v>
      </c>
      <c r="E26" s="21">
        <v>1</v>
      </c>
      <c r="F26" s="21"/>
      <c r="G26" s="22">
        <v>1</v>
      </c>
      <c r="H26" s="22"/>
      <c r="I26" s="21">
        <f t="shared" si="2"/>
        <v>4000</v>
      </c>
      <c r="J26" s="59" t="s">
        <v>85</v>
      </c>
    </row>
    <row r="27" spans="1:10" ht="25" customHeight="1" x14ac:dyDescent="0.3">
      <c r="A27" s="69" t="s">
        <v>7</v>
      </c>
      <c r="B27" s="43"/>
      <c r="C27" s="43"/>
      <c r="D27" s="70"/>
      <c r="E27" s="32"/>
      <c r="F27" s="32"/>
      <c r="G27" s="71"/>
      <c r="H27" s="71"/>
      <c r="I27" s="27">
        <f>I22+I25</f>
        <v>10500</v>
      </c>
      <c r="J27" s="59"/>
    </row>
    <row r="28" spans="1:10" ht="20.25" customHeight="1" x14ac:dyDescent="0.3"/>
    <row r="29" spans="1:10" ht="25" customHeight="1" x14ac:dyDescent="0.3">
      <c r="A29" s="24" t="s">
        <v>8</v>
      </c>
      <c r="B29" s="24"/>
      <c r="C29" s="24"/>
      <c r="D29" s="46"/>
      <c r="E29" s="24"/>
      <c r="F29" s="24"/>
      <c r="G29" s="24"/>
      <c r="H29" s="24"/>
      <c r="I29" s="65">
        <f>I17+I27</f>
        <v>97000</v>
      </c>
      <c r="J29" s="59"/>
    </row>
    <row r="30" spans="1:10" ht="25" customHeight="1" x14ac:dyDescent="0.3">
      <c r="A30" s="41" t="s">
        <v>27</v>
      </c>
      <c r="B30" s="47"/>
      <c r="C30" s="47"/>
      <c r="D30" s="48"/>
      <c r="E30" s="47"/>
      <c r="F30" s="47"/>
      <c r="G30" s="47"/>
      <c r="H30" s="47"/>
      <c r="I30" s="81">
        <v>0</v>
      </c>
      <c r="J30" s="59"/>
    </row>
    <row r="31" spans="1:10" ht="25" customHeight="1" x14ac:dyDescent="0.3">
      <c r="A31" s="41" t="s">
        <v>53</v>
      </c>
      <c r="B31" s="47"/>
      <c r="C31" s="47"/>
      <c r="D31" s="48"/>
      <c r="E31" s="47"/>
      <c r="F31" s="47"/>
      <c r="G31" s="47"/>
      <c r="H31" s="47"/>
      <c r="I31" s="81">
        <v>0</v>
      </c>
      <c r="J31" s="59"/>
    </row>
    <row r="32" spans="1:10" ht="25" customHeight="1" x14ac:dyDescent="0.3">
      <c r="A32" s="72" t="s">
        <v>26</v>
      </c>
      <c r="B32" s="73"/>
      <c r="C32" s="73"/>
      <c r="D32" s="74"/>
      <c r="E32" s="75"/>
      <c r="F32" s="75"/>
      <c r="G32" s="76"/>
      <c r="H32" s="76"/>
      <c r="I32" s="66">
        <f>I29+I30+I31</f>
        <v>97000</v>
      </c>
      <c r="J32" s="59"/>
    </row>
    <row r="33" spans="1:5" customFormat="1" ht="25" customHeight="1" x14ac:dyDescent="0.55000000000000004"/>
    <row r="34" spans="1:5" ht="20.25" customHeight="1" x14ac:dyDescent="0.4">
      <c r="A34" s="33" t="s">
        <v>33</v>
      </c>
      <c r="C34" s="34" t="s">
        <v>9</v>
      </c>
      <c r="E34" s="79"/>
    </row>
    <row r="35" spans="1:5" ht="25" customHeight="1" x14ac:dyDescent="0.3">
      <c r="B35" s="18" t="s">
        <v>32</v>
      </c>
      <c r="C35" s="42">
        <f>I10+I22</f>
        <v>21000</v>
      </c>
      <c r="E35" s="79"/>
    </row>
    <row r="36" spans="1:5" ht="25" customHeight="1" x14ac:dyDescent="0.3">
      <c r="B36" s="18" t="s">
        <v>41</v>
      </c>
      <c r="C36" s="42">
        <f>I13+I25</f>
        <v>16000</v>
      </c>
    </row>
    <row r="37" spans="1:5" ht="25" customHeight="1" x14ac:dyDescent="0.3">
      <c r="B37" s="18" t="s">
        <v>31</v>
      </c>
      <c r="C37" s="42">
        <f>I15</f>
        <v>60000</v>
      </c>
    </row>
    <row r="38" spans="1:5" ht="25" customHeight="1" x14ac:dyDescent="0.3">
      <c r="B38" s="49" t="s">
        <v>27</v>
      </c>
      <c r="C38" s="68">
        <f>I30</f>
        <v>0</v>
      </c>
    </row>
    <row r="39" spans="1:5" ht="25" customHeight="1" x14ac:dyDescent="0.3">
      <c r="B39" s="49" t="s">
        <v>53</v>
      </c>
      <c r="C39" s="68">
        <v>0</v>
      </c>
    </row>
    <row r="40" spans="1:5" ht="25" customHeight="1" x14ac:dyDescent="0.3">
      <c r="B40" s="77" t="s">
        <v>12</v>
      </c>
      <c r="C40" s="78">
        <f>SUM(C35:C38)</f>
        <v>97000</v>
      </c>
    </row>
    <row r="41" spans="1:5" ht="20.25" customHeight="1" x14ac:dyDescent="0.3"/>
  </sheetData>
  <mergeCells count="12">
    <mergeCell ref="J6:J7"/>
    <mergeCell ref="A18:A19"/>
    <mergeCell ref="B18:B19"/>
    <mergeCell ref="C18:C19"/>
    <mergeCell ref="D18:I18"/>
    <mergeCell ref="J18:J19"/>
    <mergeCell ref="D6:I6"/>
    <mergeCell ref="B1:C1"/>
    <mergeCell ref="B2:C2"/>
    <mergeCell ref="A6:A7"/>
    <mergeCell ref="B6:B7"/>
    <mergeCell ref="C6:C7"/>
  </mergeCells>
  <phoneticPr fontId="2"/>
  <dataValidations count="1">
    <dataValidation type="list" allowBlank="1" showInputMessage="1" showErrorMessage="1" sqref="F23:F26 H23:H26 F11:F16 H11:H16" xr:uid="{C03CA972-63FA-41BA-A3E2-35D17F0F431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93E1D-426E-4AEC-906A-FB8F3BE1002B}">
  <sheetPr>
    <pageSetUpPr fitToPage="1"/>
  </sheetPr>
  <dimension ref="A1:L42"/>
  <sheetViews>
    <sheetView topLeftCell="A26" zoomScale="98" zoomScaleNormal="98" workbookViewId="0">
      <selection activeCell="H41" sqref="H41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20</v>
      </c>
      <c r="C1" s="90"/>
      <c r="D1" s="87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42</v>
      </c>
      <c r="C2" s="90"/>
      <c r="L2" s="3" t="s">
        <v>19</v>
      </c>
    </row>
    <row r="3" spans="1:12" ht="25" customHeight="1" x14ac:dyDescent="0.3">
      <c r="A3" s="2" t="s">
        <v>89</v>
      </c>
      <c r="D3" s="4"/>
      <c r="L3" s="44" t="s">
        <v>13</v>
      </c>
    </row>
    <row r="4" spans="1:12" ht="25" customHeight="1" x14ac:dyDescent="0.4">
      <c r="A4" s="5" t="s">
        <v>52</v>
      </c>
      <c r="B4" s="6"/>
      <c r="C4" s="6"/>
      <c r="D4" s="6"/>
      <c r="L4" s="44" t="s">
        <v>17</v>
      </c>
    </row>
    <row r="5" spans="1:12" ht="30" customHeight="1" x14ac:dyDescent="0.4">
      <c r="C5" s="7"/>
      <c r="D5" s="8" t="s">
        <v>11</v>
      </c>
      <c r="E5" s="9"/>
      <c r="F5" s="10"/>
      <c r="I5" s="80">
        <f>I30</f>
        <v>24700000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6" t="s">
        <v>3</v>
      </c>
      <c r="E6" s="97"/>
      <c r="F6" s="97"/>
      <c r="G6" s="97"/>
      <c r="H6" s="97"/>
      <c r="I6" s="98"/>
      <c r="J6" s="94" t="s">
        <v>0</v>
      </c>
    </row>
    <row r="7" spans="1:12" ht="20.25" customHeight="1" x14ac:dyDescent="0.3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5"/>
    </row>
    <row r="8" spans="1:12" ht="25" customHeight="1" x14ac:dyDescent="0.3">
      <c r="A8" s="43" t="s">
        <v>90</v>
      </c>
      <c r="B8" s="12"/>
      <c r="C8" s="23"/>
      <c r="D8" s="23"/>
      <c r="E8" s="23"/>
      <c r="F8" s="23"/>
      <c r="G8" s="23"/>
      <c r="H8" s="23"/>
      <c r="I8" s="23"/>
      <c r="J8" s="58"/>
    </row>
    <row r="9" spans="1:12" ht="25" customHeight="1" x14ac:dyDescent="0.3">
      <c r="A9" s="17"/>
      <c r="B9" s="64"/>
      <c r="C9" s="14"/>
      <c r="D9" s="63"/>
      <c r="E9" s="31"/>
      <c r="F9" s="31"/>
      <c r="G9" s="60"/>
      <c r="H9" s="60"/>
      <c r="I9" s="45">
        <f>I10</f>
        <v>10000000</v>
      </c>
      <c r="J9" s="58"/>
      <c r="L9" s="2"/>
    </row>
    <row r="10" spans="1:12" ht="25" customHeight="1" x14ac:dyDescent="0.3">
      <c r="A10" s="17"/>
      <c r="B10" s="18"/>
      <c r="C10" s="18"/>
      <c r="D10" s="50">
        <v>10000000</v>
      </c>
      <c r="E10" s="51">
        <v>1</v>
      </c>
      <c r="F10" s="51"/>
      <c r="G10" s="52"/>
      <c r="H10" s="52"/>
      <c r="I10" s="26">
        <f>D10*E10</f>
        <v>10000000</v>
      </c>
      <c r="J10" s="58"/>
      <c r="L10" s="2"/>
    </row>
    <row r="11" spans="1:12" ht="25" customHeight="1" x14ac:dyDescent="0.3">
      <c r="A11" s="20"/>
      <c r="B11" s="17"/>
      <c r="C11" s="17"/>
      <c r="D11" s="37">
        <v>10000000</v>
      </c>
      <c r="E11" s="21">
        <v>1</v>
      </c>
      <c r="F11" s="21"/>
      <c r="G11" s="22"/>
      <c r="H11" s="22"/>
      <c r="I11" s="21">
        <f>D11*E11</f>
        <v>10000000</v>
      </c>
      <c r="J11" s="59"/>
    </row>
    <row r="12" spans="1:12" ht="25" customHeight="1" x14ac:dyDescent="0.3">
      <c r="A12" s="69" t="s">
        <v>7</v>
      </c>
      <c r="B12" s="43"/>
      <c r="C12" s="43"/>
      <c r="D12" s="70"/>
      <c r="E12" s="32"/>
      <c r="F12" s="32"/>
      <c r="G12" s="71"/>
      <c r="H12" s="71"/>
      <c r="I12" s="27">
        <f>I9</f>
        <v>10000000</v>
      </c>
      <c r="J12" s="59"/>
    </row>
    <row r="13" spans="1:12" ht="20.25" customHeight="1" x14ac:dyDescent="0.3">
      <c r="A13" s="91" t="s">
        <v>46</v>
      </c>
      <c r="B13" s="91" t="s">
        <v>47</v>
      </c>
      <c r="C13" s="91" t="s">
        <v>29</v>
      </c>
      <c r="D13" s="96" t="s">
        <v>3</v>
      </c>
      <c r="E13" s="97"/>
      <c r="F13" s="97"/>
      <c r="G13" s="97"/>
      <c r="H13" s="97"/>
      <c r="I13" s="98"/>
      <c r="J13" s="94" t="s">
        <v>0</v>
      </c>
    </row>
    <row r="14" spans="1:12" ht="20.25" customHeight="1" x14ac:dyDescent="0.3">
      <c r="A14" s="91"/>
      <c r="B14" s="92"/>
      <c r="C14" s="91"/>
      <c r="D14" s="40" t="s">
        <v>21</v>
      </c>
      <c r="E14" s="36" t="s">
        <v>5</v>
      </c>
      <c r="F14" s="13"/>
      <c r="G14" s="36" t="s">
        <v>5</v>
      </c>
      <c r="H14" s="13"/>
      <c r="I14" s="35" t="s">
        <v>22</v>
      </c>
      <c r="J14" s="95"/>
    </row>
    <row r="15" spans="1:12" ht="25" customHeight="1" x14ac:dyDescent="0.3">
      <c r="A15" s="43" t="s">
        <v>91</v>
      </c>
      <c r="B15" s="12"/>
      <c r="C15" s="12"/>
      <c r="D15" s="39"/>
      <c r="E15" s="15"/>
      <c r="F15" s="15"/>
      <c r="G15" s="16"/>
      <c r="H15" s="16"/>
      <c r="J15" s="58"/>
    </row>
    <row r="16" spans="1:12" ht="25" customHeight="1" x14ac:dyDescent="0.3">
      <c r="A16" s="17"/>
      <c r="B16" s="61"/>
      <c r="C16" s="14"/>
      <c r="D16" s="63"/>
      <c r="E16" s="31"/>
      <c r="F16" s="31"/>
      <c r="G16" s="60"/>
      <c r="H16" s="60"/>
      <c r="I16" s="45">
        <f>I17</f>
        <v>5000000</v>
      </c>
      <c r="J16" s="58"/>
    </row>
    <row r="17" spans="1:12" ht="24.75" customHeight="1" x14ac:dyDescent="0.3">
      <c r="A17" s="17"/>
      <c r="B17" s="25"/>
      <c r="C17" s="18"/>
      <c r="D17" s="50">
        <v>5000000</v>
      </c>
      <c r="E17" s="51">
        <v>1</v>
      </c>
      <c r="F17" s="51"/>
      <c r="G17" s="52"/>
      <c r="H17" s="52"/>
      <c r="I17" s="26">
        <v>5000000</v>
      </c>
      <c r="J17" s="59"/>
    </row>
    <row r="18" spans="1:12" ht="25" customHeight="1" x14ac:dyDescent="0.3">
      <c r="A18" s="17"/>
      <c r="B18" s="17"/>
      <c r="C18" s="17"/>
      <c r="D18" s="37">
        <v>5000000</v>
      </c>
      <c r="E18" s="21">
        <v>1</v>
      </c>
      <c r="F18" s="21"/>
      <c r="G18" s="22"/>
      <c r="H18" s="22"/>
      <c r="I18" s="15"/>
      <c r="J18" s="59"/>
    </row>
    <row r="19" spans="1:12" ht="25" customHeight="1" x14ac:dyDescent="0.3">
      <c r="A19" s="69" t="s">
        <v>7</v>
      </c>
      <c r="B19" s="43"/>
      <c r="C19" s="43"/>
      <c r="D19" s="70"/>
      <c r="E19" s="32"/>
      <c r="F19" s="32"/>
      <c r="G19" s="71"/>
      <c r="H19" s="71"/>
      <c r="I19" s="27">
        <f>I16</f>
        <v>5000000</v>
      </c>
      <c r="J19" s="59"/>
      <c r="L19" s="28"/>
    </row>
    <row r="20" spans="1:12" ht="20.25" customHeight="1" x14ac:dyDescent="0.3">
      <c r="A20" s="91" t="s">
        <v>46</v>
      </c>
      <c r="B20" s="91" t="s">
        <v>47</v>
      </c>
      <c r="C20" s="91" t="s">
        <v>29</v>
      </c>
      <c r="D20" s="96" t="s">
        <v>3</v>
      </c>
      <c r="E20" s="97"/>
      <c r="F20" s="97"/>
      <c r="G20" s="97"/>
      <c r="H20" s="97"/>
      <c r="I20" s="98"/>
      <c r="J20" s="94" t="s">
        <v>0</v>
      </c>
    </row>
    <row r="21" spans="1:12" ht="20.25" customHeight="1" x14ac:dyDescent="0.3">
      <c r="A21" s="91"/>
      <c r="B21" s="92"/>
      <c r="C21" s="91"/>
      <c r="D21" s="40" t="s">
        <v>21</v>
      </c>
      <c r="E21" s="36" t="s">
        <v>5</v>
      </c>
      <c r="F21" s="13"/>
      <c r="G21" s="36" t="s">
        <v>5</v>
      </c>
      <c r="H21" s="13"/>
      <c r="I21" s="35" t="s">
        <v>22</v>
      </c>
      <c r="J21" s="95"/>
    </row>
    <row r="22" spans="1:12" ht="25" customHeight="1" x14ac:dyDescent="0.3">
      <c r="A22" s="43" t="s">
        <v>92</v>
      </c>
      <c r="B22" s="23"/>
      <c r="C22" s="23"/>
      <c r="D22" s="23"/>
      <c r="E22" s="23"/>
      <c r="F22" s="23"/>
      <c r="G22" s="23"/>
      <c r="H22" s="23"/>
      <c r="I22" s="23"/>
      <c r="J22" s="59"/>
    </row>
    <row r="23" spans="1:12" ht="25" customHeight="1" x14ac:dyDescent="0.3">
      <c r="A23" s="17"/>
      <c r="B23" s="61"/>
      <c r="C23" s="14"/>
      <c r="D23" s="62"/>
      <c r="E23" s="14"/>
      <c r="F23" s="14"/>
      <c r="G23" s="14"/>
      <c r="H23" s="14"/>
      <c r="I23" s="29">
        <f>I24</f>
        <v>9700000</v>
      </c>
      <c r="J23" s="59"/>
    </row>
    <row r="24" spans="1:12" ht="25" customHeight="1" x14ac:dyDescent="0.3">
      <c r="A24" s="17"/>
      <c r="B24" s="18"/>
      <c r="C24" s="54"/>
      <c r="D24" s="55"/>
      <c r="E24" s="56"/>
      <c r="F24" s="56"/>
      <c r="G24" s="56"/>
      <c r="H24" s="56"/>
      <c r="I24" s="30">
        <v>9700000</v>
      </c>
      <c r="J24" s="59"/>
    </row>
    <row r="25" spans="1:12" ht="25" customHeight="1" x14ac:dyDescent="0.3">
      <c r="A25" s="17"/>
      <c r="B25" s="17"/>
      <c r="C25" s="17"/>
      <c r="D25" s="37">
        <v>9700000</v>
      </c>
      <c r="E25" s="21"/>
      <c r="F25" s="21"/>
      <c r="G25" s="22"/>
      <c r="H25" s="22"/>
      <c r="I25" s="21">
        <v>9700000</v>
      </c>
      <c r="J25" s="59"/>
    </row>
    <row r="26" spans="1:12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I23</f>
        <v>9700000</v>
      </c>
      <c r="J26" s="59"/>
    </row>
    <row r="27" spans="1:12" ht="20.25" customHeight="1" x14ac:dyDescent="0.3"/>
    <row r="28" spans="1:12" ht="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I12+I19+I26</f>
        <v>24700000</v>
      </c>
      <c r="J28" s="59"/>
    </row>
    <row r="29" spans="1:12" ht="25" customHeight="1" x14ac:dyDescent="0.3">
      <c r="A29" s="41" t="s">
        <v>4</v>
      </c>
      <c r="B29" s="47"/>
      <c r="C29" s="47"/>
      <c r="D29" s="48"/>
      <c r="E29" s="47"/>
      <c r="F29" s="47"/>
      <c r="G29" s="47"/>
      <c r="H29" s="47"/>
      <c r="I29" s="81">
        <v>0</v>
      </c>
      <c r="J29" s="59"/>
    </row>
    <row r="30" spans="1:12" ht="25" customHeight="1" x14ac:dyDescent="0.3">
      <c r="A30" s="72" t="s">
        <v>26</v>
      </c>
      <c r="B30" s="73"/>
      <c r="C30" s="73"/>
      <c r="D30" s="74"/>
      <c r="E30" s="75"/>
      <c r="F30" s="75"/>
      <c r="G30" s="76"/>
      <c r="H30" s="76"/>
      <c r="I30" s="66">
        <f>+I28+I29</f>
        <v>24700000</v>
      </c>
      <c r="J30" s="59"/>
    </row>
    <row r="31" spans="1:12" customFormat="1" ht="25" customHeight="1" x14ac:dyDescent="0.55000000000000004"/>
    <row r="32" spans="1:12" ht="20.25" customHeight="1" x14ac:dyDescent="0.3">
      <c r="B32" s="79"/>
      <c r="D32" s="79"/>
      <c r="I32" s="11"/>
      <c r="L32" s="2"/>
    </row>
    <row r="33" spans="2:12" ht="25" customHeight="1" x14ac:dyDescent="0.3">
      <c r="B33" s="79" t="s">
        <v>93</v>
      </c>
      <c r="D33" s="79"/>
      <c r="I33" s="11"/>
      <c r="L33" s="2"/>
    </row>
    <row r="34" spans="2:12" ht="25" customHeight="1" x14ac:dyDescent="0.3">
      <c r="B34" s="2" t="s">
        <v>103</v>
      </c>
      <c r="I34" s="11"/>
      <c r="L34" s="2"/>
    </row>
    <row r="35" spans="2:12" ht="25" customHeight="1" x14ac:dyDescent="0.3">
      <c r="I35" s="11"/>
      <c r="L35" s="2"/>
    </row>
    <row r="36" spans="2:12" ht="25" customHeight="1" x14ac:dyDescent="0.3">
      <c r="I36" s="11"/>
      <c r="L36" s="2"/>
    </row>
    <row r="37" spans="2:12" ht="25" customHeight="1" x14ac:dyDescent="0.3">
      <c r="I37" s="11"/>
      <c r="L37" s="2"/>
    </row>
    <row r="38" spans="2:12" ht="25" customHeight="1" x14ac:dyDescent="0.3">
      <c r="I38" s="11"/>
      <c r="L38" s="2"/>
    </row>
    <row r="39" spans="2:12" ht="25" customHeight="1" x14ac:dyDescent="0.3">
      <c r="I39" s="11"/>
      <c r="L39" s="2"/>
    </row>
    <row r="40" spans="2:12" ht="25" customHeight="1" x14ac:dyDescent="0.3">
      <c r="I40" s="11"/>
      <c r="L40" s="2"/>
    </row>
    <row r="41" spans="2:12" ht="25" customHeight="1" x14ac:dyDescent="0.3">
      <c r="I41" s="11"/>
      <c r="L41" s="2"/>
    </row>
    <row r="42" spans="2:12" ht="20.25" customHeight="1" x14ac:dyDescent="0.3"/>
  </sheetData>
  <mergeCells count="17">
    <mergeCell ref="A20:A21"/>
    <mergeCell ref="B20:B21"/>
    <mergeCell ref="C20:C21"/>
    <mergeCell ref="D20:I20"/>
    <mergeCell ref="J20:J21"/>
    <mergeCell ref="J6:J7"/>
    <mergeCell ref="A13:A14"/>
    <mergeCell ref="B13:B14"/>
    <mergeCell ref="C13:C14"/>
    <mergeCell ref="D13:I13"/>
    <mergeCell ref="J13:J14"/>
    <mergeCell ref="D6:I6"/>
    <mergeCell ref="B1:C1"/>
    <mergeCell ref="B2:C2"/>
    <mergeCell ref="A6:A7"/>
    <mergeCell ref="B6:B7"/>
    <mergeCell ref="C6:C7"/>
  </mergeCells>
  <phoneticPr fontId="2"/>
  <dataValidations count="1">
    <dataValidation type="list" allowBlank="1" showInputMessage="1" showErrorMessage="1" sqref="H9:H11 F25 H25 F9:F11 F15:F18 H15:H18" xr:uid="{D87ACD0D-9696-4E3B-8C5C-B2B7E3032C57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C775-237A-42B1-B274-0BD80BAD5CCC}">
  <sheetPr>
    <pageSetUpPr fitToPage="1"/>
  </sheetPr>
  <dimension ref="A1:L40"/>
  <sheetViews>
    <sheetView zoomScaleNormal="100" workbookViewId="0">
      <selection activeCell="E3" sqref="E3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20</v>
      </c>
      <c r="C1" s="90"/>
      <c r="D1" s="2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43</v>
      </c>
      <c r="C2" s="90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51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80">
        <f>I31</f>
        <v>10000000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3"/>
    </row>
    <row r="8" spans="1:12" ht="25" customHeight="1" x14ac:dyDescent="0.3">
      <c r="A8" s="43" t="s">
        <v>60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95</v>
      </c>
      <c r="D9" s="62"/>
      <c r="E9" s="14"/>
      <c r="F9" s="14"/>
      <c r="G9" s="14"/>
      <c r="H9" s="14"/>
      <c r="I9" s="29">
        <f>I10+I13</f>
        <v>4025000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1025000</v>
      </c>
      <c r="J10" s="59"/>
    </row>
    <row r="11" spans="1:12" ht="25" customHeight="1" x14ac:dyDescent="0.3">
      <c r="A11" s="17"/>
      <c r="B11" s="17"/>
      <c r="C11" s="17" t="s">
        <v>44</v>
      </c>
      <c r="D11" s="37">
        <v>500000</v>
      </c>
      <c r="E11" s="21">
        <v>1</v>
      </c>
      <c r="F11" s="21" t="s">
        <v>15</v>
      </c>
      <c r="G11" s="22">
        <v>2</v>
      </c>
      <c r="H11" s="22" t="s">
        <v>18</v>
      </c>
      <c r="I11" s="21">
        <f>IF(D11*IF(E11="",1,E11)*IF(G11="",1,G11)=0,"",D11*IF(E11="",1,E11)*IF(G11="",1,G11))</f>
        <v>1000000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5000</v>
      </c>
      <c r="E12" s="21"/>
      <c r="F12" s="21"/>
      <c r="G12" s="22">
        <v>5</v>
      </c>
      <c r="H12" s="22" t="s">
        <v>18</v>
      </c>
      <c r="I12" s="21">
        <f>IF(D12*IF(E12="",1,E12)*IF(G12="",1,G12)=0,"",D12*IF(E12="",1,E12)*IF(G12="",1,G12))</f>
        <v>25000</v>
      </c>
      <c r="J12" s="59"/>
    </row>
    <row r="13" spans="1:12" ht="25" customHeight="1" x14ac:dyDescent="0.3">
      <c r="A13" s="20"/>
      <c r="B13" s="18" t="s">
        <v>94</v>
      </c>
      <c r="C13" s="18"/>
      <c r="D13" s="53"/>
      <c r="E13" s="51"/>
      <c r="F13" s="51"/>
      <c r="G13" s="52"/>
      <c r="H13" s="52"/>
      <c r="I13" s="26">
        <f>SUM(I14:I15)</f>
        <v>3000000</v>
      </c>
      <c r="J13" s="59"/>
    </row>
    <row r="14" spans="1:12" ht="25" customHeight="1" x14ac:dyDescent="0.3">
      <c r="A14" s="20"/>
      <c r="C14" s="17" t="s">
        <v>57</v>
      </c>
      <c r="D14" s="37">
        <v>100000</v>
      </c>
      <c r="E14" s="21">
        <v>12</v>
      </c>
      <c r="F14" s="21"/>
      <c r="G14" s="22">
        <v>1</v>
      </c>
      <c r="H14" s="22" t="s">
        <v>14</v>
      </c>
      <c r="I14" s="21">
        <f>IF(D14*IF(E14="",1,E14)*IF(G14="",1,G14)=0,"",D14*IF(E14="",1,E14)*IF(G14="",1,G14))</f>
        <v>1200000</v>
      </c>
      <c r="J14" s="59" t="s">
        <v>67</v>
      </c>
    </row>
    <row r="15" spans="1:12" ht="25" customHeight="1" x14ac:dyDescent="0.3">
      <c r="A15" s="20"/>
      <c r="B15" s="20"/>
      <c r="C15" s="17" t="s">
        <v>61</v>
      </c>
      <c r="D15" s="38">
        <v>75000</v>
      </c>
      <c r="E15" s="21">
        <v>12</v>
      </c>
      <c r="F15" s="21"/>
      <c r="G15" s="22">
        <v>2</v>
      </c>
      <c r="H15" s="22" t="s">
        <v>14</v>
      </c>
      <c r="I15" s="21">
        <f>IF(D15*IF(E15="",1,E15)*IF(G15="",1,G15)=0,"",D15*IF(E15="",1,E15)*IF(G15="",1,G15))</f>
        <v>1800000</v>
      </c>
      <c r="J15" s="59" t="s">
        <v>67</v>
      </c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4025000</v>
      </c>
      <c r="J16" s="59"/>
    </row>
    <row r="17" spans="1:11" ht="25" customHeight="1" x14ac:dyDescent="0.3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5" customHeight="1" x14ac:dyDescent="0.3">
      <c r="A18" s="91"/>
      <c r="B18" s="92"/>
      <c r="C18" s="91"/>
      <c r="D18" s="40" t="s">
        <v>21</v>
      </c>
      <c r="E18" s="36" t="s">
        <v>5</v>
      </c>
      <c r="F18" s="13"/>
      <c r="G18" s="36" t="s">
        <v>5</v>
      </c>
      <c r="H18" s="13"/>
      <c r="I18" s="35" t="s">
        <v>22</v>
      </c>
      <c r="J18" s="59"/>
    </row>
    <row r="19" spans="1:11" ht="25" customHeight="1" x14ac:dyDescent="0.3">
      <c r="A19" s="43" t="s">
        <v>64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65</v>
      </c>
      <c r="D20" s="62"/>
      <c r="E20" s="14"/>
      <c r="F20" s="14"/>
      <c r="G20" s="14"/>
      <c r="H20" s="14"/>
      <c r="I20" s="29">
        <f>I21+I23</f>
        <v>5017000</v>
      </c>
      <c r="J20" s="59"/>
    </row>
    <row r="21" spans="1:11" ht="25" customHeight="1" x14ac:dyDescent="0.3">
      <c r="A21" s="17"/>
      <c r="B21" s="18" t="s">
        <v>68</v>
      </c>
      <c r="C21" s="54"/>
      <c r="D21" s="55"/>
      <c r="E21" s="56"/>
      <c r="F21" s="56"/>
      <c r="G21" s="56"/>
      <c r="H21" s="56"/>
      <c r="I21" s="30">
        <f>SUM(I22:I22)</f>
        <v>5000000</v>
      </c>
      <c r="J21" s="59"/>
    </row>
    <row r="22" spans="1:11" ht="25" customHeight="1" x14ac:dyDescent="0.3">
      <c r="A22" s="17"/>
      <c r="B22" s="17"/>
      <c r="C22" s="17" t="s">
        <v>69</v>
      </c>
      <c r="D22" s="37">
        <v>250000</v>
      </c>
      <c r="E22" s="21">
        <v>5</v>
      </c>
      <c r="F22" s="21" t="s">
        <v>66</v>
      </c>
      <c r="G22" s="22">
        <v>4</v>
      </c>
      <c r="H22" s="22" t="s">
        <v>18</v>
      </c>
      <c r="I22" s="21">
        <f>IF(D22*IF(E22="",1,E22)*IF(G22="",1,G22)=0,"",D22*IF(E22="",1,E22)*IF(G22="",1,G22))</f>
        <v>5000000</v>
      </c>
      <c r="J22" s="59"/>
    </row>
    <row r="23" spans="1:11" ht="25" customHeight="1" x14ac:dyDescent="0.3">
      <c r="A23" s="17"/>
      <c r="B23" s="18" t="s">
        <v>94</v>
      </c>
      <c r="C23" s="18"/>
      <c r="D23" s="53"/>
      <c r="E23" s="51"/>
      <c r="F23" s="51"/>
      <c r="G23" s="52"/>
      <c r="H23" s="52"/>
      <c r="I23" s="26">
        <f>SUM(I24:I25)</f>
        <v>17000</v>
      </c>
      <c r="J23" s="59"/>
    </row>
    <row r="24" spans="1:11" ht="31.5" customHeight="1" x14ac:dyDescent="0.3">
      <c r="A24" s="17"/>
      <c r="C24" s="22" t="s">
        <v>62</v>
      </c>
      <c r="D24" s="37">
        <v>7000</v>
      </c>
      <c r="E24" s="21">
        <v>1</v>
      </c>
      <c r="F24" s="21" t="s">
        <v>14</v>
      </c>
      <c r="G24" s="22">
        <v>1</v>
      </c>
      <c r="H24" s="22" t="s">
        <v>66</v>
      </c>
      <c r="I24" s="21">
        <f>IF(D24*IF(E24="",1,E24)*IF(G24="",1,G24)=0,"",D24*IF(E24="",1,E24)*IF(G24="",1,G24))</f>
        <v>7000</v>
      </c>
      <c r="J24" s="59"/>
    </row>
    <row r="25" spans="1:11" ht="31.5" customHeight="1" x14ac:dyDescent="0.3">
      <c r="A25" s="17"/>
      <c r="C25" s="22" t="s">
        <v>63</v>
      </c>
      <c r="D25" s="37">
        <v>5000</v>
      </c>
      <c r="E25" s="21">
        <v>2</v>
      </c>
      <c r="F25" s="21" t="s">
        <v>14</v>
      </c>
      <c r="G25" s="22">
        <v>1</v>
      </c>
      <c r="H25" s="22" t="s">
        <v>66</v>
      </c>
      <c r="I25" s="21">
        <f>IF(D25*IF(E25="",1,E25)*IF(G25="",1,G25)=0,"",D25*IF(E25="",1,E25)*IF(G25="",1,G25))</f>
        <v>10000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5017000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9042000</v>
      </c>
    </row>
    <row r="29" spans="1:11" ht="25" customHeight="1" x14ac:dyDescent="0.3">
      <c r="A29" s="41" t="s">
        <v>45</v>
      </c>
      <c r="B29" s="47"/>
      <c r="C29" s="47"/>
      <c r="D29" s="48"/>
      <c r="E29" s="47"/>
      <c r="F29" s="47"/>
      <c r="G29" s="47"/>
      <c r="H29" s="47"/>
      <c r="I29" s="81">
        <v>904200</v>
      </c>
      <c r="J29" s="85">
        <v>0.1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53800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10000000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23</v>
      </c>
      <c r="E33" s="79"/>
    </row>
    <row r="34" spans="1:5" ht="25" customHeight="1" x14ac:dyDescent="0.3">
      <c r="B34" s="18" t="s">
        <v>30</v>
      </c>
      <c r="C34" s="42">
        <f>I10</f>
        <v>1025000</v>
      </c>
      <c r="E34" s="79"/>
    </row>
    <row r="35" spans="1:5" ht="25" customHeight="1" x14ac:dyDescent="0.3">
      <c r="B35" s="18" t="s">
        <v>37</v>
      </c>
      <c r="C35" s="42">
        <f>I13</f>
        <v>3000000</v>
      </c>
    </row>
    <row r="36" spans="1:5" ht="25" customHeight="1" x14ac:dyDescent="0.3">
      <c r="B36" s="18" t="s">
        <v>32</v>
      </c>
      <c r="C36" s="42">
        <f>I21</f>
        <v>5000000</v>
      </c>
    </row>
    <row r="37" spans="1:5" ht="25" customHeight="1" x14ac:dyDescent="0.3">
      <c r="B37" s="18" t="s">
        <v>40</v>
      </c>
      <c r="C37" s="42">
        <f>I23</f>
        <v>17000</v>
      </c>
    </row>
    <row r="38" spans="1:5" ht="25" customHeight="1" x14ac:dyDescent="0.3">
      <c r="B38" s="49" t="s">
        <v>45</v>
      </c>
      <c r="C38" s="68">
        <f>I29</f>
        <v>904200</v>
      </c>
    </row>
    <row r="39" spans="1:5" ht="25" customHeight="1" x14ac:dyDescent="0.3">
      <c r="B39" s="49" t="s">
        <v>53</v>
      </c>
      <c r="C39" s="68">
        <f>I30</f>
        <v>53800</v>
      </c>
    </row>
    <row r="40" spans="1:5" ht="25" customHeight="1" x14ac:dyDescent="0.3">
      <c r="B40" s="77" t="s">
        <v>12</v>
      </c>
      <c r="C40" s="78">
        <f>SUM(C34:C39)</f>
        <v>10000000</v>
      </c>
    </row>
  </sheetData>
  <mergeCells count="11">
    <mergeCell ref="J6:J7"/>
    <mergeCell ref="A17:A18"/>
    <mergeCell ref="B17:B18"/>
    <mergeCell ref="C17:C18"/>
    <mergeCell ref="D17:I1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H10:H15 F10:F11 F13:F15 F22:F25 H22:H25" xr:uid="{EA30660A-97F0-4A05-961F-EBB553269894}">
      <formula1>$L$1:$L$4</formula1>
    </dataValidation>
    <dataValidation type="list" allowBlank="1" showInputMessage="1" showErrorMessage="1" sqref="F12" xr:uid="{3ED8249F-2CE1-47EE-9FD9-264740C9F43F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4023F-0252-4EF2-9957-F24133E881FB}">
  <sheetPr>
    <pageSetUpPr fitToPage="1"/>
  </sheetPr>
  <dimension ref="A1:L40"/>
  <sheetViews>
    <sheetView zoomScaleNormal="100" workbookViewId="0">
      <selection activeCell="E4" sqref="E4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35</v>
      </c>
      <c r="C1" s="90"/>
      <c r="D1" s="2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43</v>
      </c>
      <c r="C2" s="90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80">
        <f>I31</f>
        <v>5000000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3"/>
    </row>
    <row r="8" spans="1:12" ht="25" customHeight="1" x14ac:dyDescent="0.3">
      <c r="A8" s="43" t="s">
        <v>96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98</v>
      </c>
      <c r="D9" s="62"/>
      <c r="E9" s="14"/>
      <c r="F9" s="14"/>
      <c r="G9" s="14"/>
      <c r="H9" s="14"/>
      <c r="I9" s="29">
        <f>I10+I13</f>
        <v>4025000</v>
      </c>
      <c r="J9" s="59"/>
    </row>
    <row r="10" spans="1:12" ht="25" customHeight="1" x14ac:dyDescent="0.3">
      <c r="A10" s="17"/>
      <c r="B10" s="18" t="s">
        <v>30</v>
      </c>
      <c r="C10" s="18"/>
      <c r="D10" s="50"/>
      <c r="E10" s="51"/>
      <c r="F10" s="51"/>
      <c r="G10" s="52"/>
      <c r="H10" s="52"/>
      <c r="I10" s="26">
        <f>SUM(I11:I12)</f>
        <v>1025000</v>
      </c>
      <c r="J10" s="59"/>
    </row>
    <row r="11" spans="1:12" ht="25" customHeight="1" x14ac:dyDescent="0.3">
      <c r="A11" s="17"/>
      <c r="B11" s="17"/>
      <c r="C11" s="17" t="s">
        <v>44</v>
      </c>
      <c r="D11" s="37">
        <v>500000</v>
      </c>
      <c r="E11" s="21">
        <v>1</v>
      </c>
      <c r="F11" s="21" t="s">
        <v>15</v>
      </c>
      <c r="G11" s="22">
        <v>2</v>
      </c>
      <c r="H11" s="22" t="s">
        <v>16</v>
      </c>
      <c r="I11" s="21">
        <f>IF(D11*IF(E11="",1,E11)*IF(G11="",1,G11)=0,"",D11*IF(E11="",1,E11)*IF(G11="",1,G11))</f>
        <v>1000000</v>
      </c>
      <c r="J11" s="59"/>
    </row>
    <row r="12" spans="1:12" ht="25" customHeight="1" x14ac:dyDescent="0.3">
      <c r="A12" s="17"/>
      <c r="B12" s="20"/>
      <c r="C12" s="17" t="s">
        <v>6</v>
      </c>
      <c r="D12" s="38">
        <v>5000</v>
      </c>
      <c r="E12" s="21"/>
      <c r="F12" s="21"/>
      <c r="G12" s="22">
        <v>5</v>
      </c>
      <c r="H12" s="22" t="s">
        <v>16</v>
      </c>
      <c r="I12" s="21">
        <f>IF(D12*IF(E12="",1,E12)*IF(G12="",1,G12)=0,"",D12*IF(E12="",1,E12)*IF(G12="",1,G12))</f>
        <v>25000</v>
      </c>
      <c r="J12" s="59"/>
    </row>
    <row r="13" spans="1:12" ht="25" customHeight="1" x14ac:dyDescent="0.3">
      <c r="A13" s="20"/>
      <c r="B13" s="18" t="s">
        <v>94</v>
      </c>
      <c r="C13" s="18"/>
      <c r="D13" s="53"/>
      <c r="E13" s="51"/>
      <c r="F13" s="51"/>
      <c r="G13" s="52"/>
      <c r="H13" s="52"/>
      <c r="I13" s="26">
        <f>SUM(I14:I15)</f>
        <v>3000000</v>
      </c>
      <c r="J13" s="59"/>
    </row>
    <row r="14" spans="1:12" ht="25" customHeight="1" x14ac:dyDescent="0.3">
      <c r="A14" s="20"/>
      <c r="C14" s="17" t="s">
        <v>38</v>
      </c>
      <c r="D14" s="37">
        <v>100000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1200000</v>
      </c>
      <c r="J14" s="59"/>
    </row>
    <row r="15" spans="1:12" ht="25" customHeight="1" x14ac:dyDescent="0.3">
      <c r="A15" s="20"/>
      <c r="B15" s="20"/>
      <c r="C15" s="17" t="s">
        <v>39</v>
      </c>
      <c r="D15" s="38">
        <v>75000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1800000</v>
      </c>
      <c r="J15" s="59"/>
    </row>
    <row r="16" spans="1:12" ht="25" customHeight="1" x14ac:dyDescent="0.3">
      <c r="A16" s="69" t="s">
        <v>7</v>
      </c>
      <c r="B16" s="43"/>
      <c r="C16" s="43"/>
      <c r="D16" s="70"/>
      <c r="E16" s="32"/>
      <c r="F16" s="32"/>
      <c r="G16" s="71"/>
      <c r="H16" s="71"/>
      <c r="I16" s="27">
        <f>I10+I13</f>
        <v>4025000</v>
      </c>
      <c r="J16" s="59"/>
    </row>
    <row r="17" spans="1:11" ht="25" customHeight="1" x14ac:dyDescent="0.3">
      <c r="A17" s="91" t="s">
        <v>46</v>
      </c>
      <c r="B17" s="91" t="s">
        <v>47</v>
      </c>
      <c r="C17" s="91" t="s">
        <v>29</v>
      </c>
      <c r="D17" s="91" t="s">
        <v>3</v>
      </c>
      <c r="E17" s="92"/>
      <c r="F17" s="92"/>
      <c r="G17" s="92"/>
      <c r="H17" s="92"/>
      <c r="I17" s="92"/>
      <c r="J17" s="59"/>
    </row>
    <row r="18" spans="1:11" ht="25" customHeight="1" x14ac:dyDescent="0.3">
      <c r="A18" s="91"/>
      <c r="B18" s="92"/>
      <c r="C18" s="91"/>
      <c r="D18" s="40" t="s">
        <v>21</v>
      </c>
      <c r="E18" s="36" t="s">
        <v>5</v>
      </c>
      <c r="F18" s="13"/>
      <c r="G18" s="36" t="s">
        <v>5</v>
      </c>
      <c r="H18" s="13"/>
      <c r="I18" s="35" t="s">
        <v>22</v>
      </c>
      <c r="J18" s="59"/>
    </row>
    <row r="19" spans="1:11" ht="25" customHeight="1" x14ac:dyDescent="0.3">
      <c r="A19" s="43" t="s">
        <v>97</v>
      </c>
      <c r="B19" s="23"/>
      <c r="C19" s="23"/>
      <c r="D19" s="23"/>
      <c r="E19" s="23"/>
      <c r="F19" s="23"/>
      <c r="G19" s="23"/>
      <c r="H19" s="23"/>
      <c r="I19" s="23"/>
      <c r="J19" s="59"/>
    </row>
    <row r="20" spans="1:11" ht="25" customHeight="1" x14ac:dyDescent="0.3">
      <c r="A20" s="19"/>
      <c r="B20" s="61"/>
      <c r="C20" s="14" t="s">
        <v>100</v>
      </c>
      <c r="D20" s="62"/>
      <c r="E20" s="14"/>
      <c r="F20" s="14"/>
      <c r="G20" s="14"/>
      <c r="H20" s="14"/>
      <c r="I20" s="29">
        <f>I21+I23</f>
        <v>517000</v>
      </c>
      <c r="J20" s="59"/>
    </row>
    <row r="21" spans="1:11" ht="25" customHeight="1" x14ac:dyDescent="0.3">
      <c r="A21" s="17"/>
      <c r="B21" s="18" t="s">
        <v>72</v>
      </c>
      <c r="C21" s="54"/>
      <c r="D21" s="55"/>
      <c r="E21" s="56"/>
      <c r="F21" s="56"/>
      <c r="G21" s="56"/>
      <c r="H21" s="56"/>
      <c r="I21" s="30">
        <f>SUM(I22:I22)</f>
        <v>500000</v>
      </c>
      <c r="J21" s="59"/>
    </row>
    <row r="22" spans="1:11" ht="25" customHeight="1" x14ac:dyDescent="0.3">
      <c r="A22" s="17"/>
      <c r="B22" s="17"/>
      <c r="C22" s="17" t="s">
        <v>73</v>
      </c>
      <c r="D22" s="37">
        <v>250000</v>
      </c>
      <c r="E22" s="21">
        <v>2</v>
      </c>
      <c r="F22" s="21" t="s">
        <v>16</v>
      </c>
      <c r="G22" s="22"/>
      <c r="H22" s="22" t="s">
        <v>16</v>
      </c>
      <c r="I22" s="21">
        <f>IF(D22*IF(E22="",1,E22)*IF(G22="",1,G22)=0,"",D22*IF(E22="",1,E22)*IF(G22="",1,G22))</f>
        <v>500000</v>
      </c>
      <c r="J22" s="59"/>
    </row>
    <row r="23" spans="1:11" ht="25" customHeight="1" x14ac:dyDescent="0.3">
      <c r="A23" s="17"/>
      <c r="B23" s="18" t="s">
        <v>94</v>
      </c>
      <c r="C23" s="18"/>
      <c r="D23" s="53"/>
      <c r="E23" s="51"/>
      <c r="F23" s="51"/>
      <c r="G23" s="52"/>
      <c r="H23" s="52"/>
      <c r="I23" s="26">
        <f>SUM(I24:I25)</f>
        <v>17000</v>
      </c>
      <c r="J23" s="59"/>
    </row>
    <row r="24" spans="1:11" ht="31.5" customHeight="1" x14ac:dyDescent="0.3">
      <c r="A24" s="17"/>
      <c r="C24" s="22" t="s">
        <v>74</v>
      </c>
      <c r="D24" s="37">
        <v>7000</v>
      </c>
      <c r="E24" s="21">
        <v>1</v>
      </c>
      <c r="F24" s="21"/>
      <c r="G24" s="22">
        <v>1</v>
      </c>
      <c r="H24" s="22" t="s">
        <v>14</v>
      </c>
      <c r="I24" s="21">
        <f>IF(D24*IF(E24="",1,E24)*IF(G24="",1,G24)=0,"",D24*IF(E24="",1,E24)*IF(G24="",1,G24))</f>
        <v>7000</v>
      </c>
      <c r="J24" s="59"/>
    </row>
    <row r="25" spans="1:11" ht="31.5" customHeight="1" x14ac:dyDescent="0.3">
      <c r="A25" s="17"/>
      <c r="C25" s="22" t="s">
        <v>75</v>
      </c>
      <c r="D25" s="37">
        <v>5000</v>
      </c>
      <c r="E25" s="21">
        <v>2</v>
      </c>
      <c r="F25" s="21"/>
      <c r="G25" s="22">
        <v>1</v>
      </c>
      <c r="H25" s="22" t="s">
        <v>14</v>
      </c>
      <c r="I25" s="21">
        <f>IF(D25*IF(E25="",1,E25)*IF(G25="",1,G25)=0,"",D25*IF(E25="",1,E25)*IF(G25="",1,G25))</f>
        <v>10000</v>
      </c>
      <c r="J25" s="59"/>
    </row>
    <row r="26" spans="1:11" ht="25" customHeight="1" x14ac:dyDescent="0.3">
      <c r="A26" s="69" t="s">
        <v>7</v>
      </c>
      <c r="B26" s="43"/>
      <c r="C26" s="43"/>
      <c r="D26" s="70"/>
      <c r="E26" s="32"/>
      <c r="F26" s="32"/>
      <c r="G26" s="71"/>
      <c r="H26" s="71"/>
      <c r="I26" s="27">
        <f>I21+I23</f>
        <v>517000</v>
      </c>
      <c r="J26" s="59"/>
    </row>
    <row r="27" spans="1:11" customFormat="1" ht="25" customHeight="1" x14ac:dyDescent="0.3">
      <c r="A27" s="2"/>
      <c r="B27" s="2"/>
      <c r="C27" s="2"/>
      <c r="D27" s="2"/>
      <c r="E27" s="2"/>
      <c r="F27" s="2"/>
      <c r="G27" s="2"/>
      <c r="H27" s="2"/>
      <c r="I27" s="2"/>
    </row>
    <row r="28" spans="1:11" ht="20.25" customHeight="1" x14ac:dyDescent="0.3">
      <c r="A28" s="24" t="s">
        <v>8</v>
      </c>
      <c r="B28" s="24"/>
      <c r="C28" s="24"/>
      <c r="D28" s="46"/>
      <c r="E28" s="24"/>
      <c r="F28" s="24"/>
      <c r="G28" s="24"/>
      <c r="H28" s="24"/>
      <c r="I28" s="65">
        <f>I16+I26</f>
        <v>4542000</v>
      </c>
    </row>
    <row r="29" spans="1:11" ht="25" customHeight="1" x14ac:dyDescent="0.3">
      <c r="A29" s="41" t="s">
        <v>45</v>
      </c>
      <c r="B29" s="47"/>
      <c r="C29" s="47"/>
      <c r="D29" s="48"/>
      <c r="E29" s="47"/>
      <c r="F29" s="47"/>
      <c r="G29" s="47"/>
      <c r="H29" s="47"/>
      <c r="I29" s="81">
        <v>454200</v>
      </c>
      <c r="J29" s="85">
        <v>0.1</v>
      </c>
      <c r="K29" s="2" t="s">
        <v>48</v>
      </c>
    </row>
    <row r="30" spans="1:11" ht="25" customHeight="1" x14ac:dyDescent="0.3">
      <c r="A30" s="41" t="s">
        <v>53</v>
      </c>
      <c r="B30" s="47"/>
      <c r="C30" s="47"/>
      <c r="D30" s="48"/>
      <c r="E30" s="47"/>
      <c r="F30" s="47"/>
      <c r="G30" s="47"/>
      <c r="H30" s="47"/>
      <c r="I30" s="81">
        <v>3800</v>
      </c>
      <c r="J30" s="59"/>
    </row>
    <row r="31" spans="1:11" ht="25" customHeight="1" x14ac:dyDescent="0.3">
      <c r="A31" s="72" t="s">
        <v>26</v>
      </c>
      <c r="B31" s="73"/>
      <c r="C31" s="73"/>
      <c r="D31" s="74"/>
      <c r="E31" s="75"/>
      <c r="F31" s="75"/>
      <c r="G31" s="76"/>
      <c r="H31" s="76"/>
      <c r="I31" s="66">
        <f>I28+I29+I30</f>
        <v>5000000</v>
      </c>
    </row>
    <row r="32" spans="1:11" ht="25" customHeight="1" x14ac:dyDescent="0.3">
      <c r="A32"/>
      <c r="B32"/>
      <c r="C32"/>
      <c r="D32"/>
      <c r="E32"/>
      <c r="F32"/>
      <c r="G32"/>
      <c r="H32"/>
      <c r="I32"/>
    </row>
    <row r="33" spans="1:5" ht="25" customHeight="1" x14ac:dyDescent="0.4">
      <c r="A33" s="33" t="s">
        <v>33</v>
      </c>
      <c r="C33" s="34" t="s">
        <v>23</v>
      </c>
      <c r="E33" s="79"/>
    </row>
    <row r="34" spans="1:5" ht="25" customHeight="1" x14ac:dyDescent="0.3">
      <c r="B34" s="18" t="s">
        <v>30</v>
      </c>
      <c r="C34" s="42">
        <f>I10</f>
        <v>1025000</v>
      </c>
      <c r="E34" s="79"/>
    </row>
    <row r="35" spans="1:5" ht="25" customHeight="1" x14ac:dyDescent="0.3">
      <c r="B35" s="18" t="s">
        <v>37</v>
      </c>
      <c r="C35" s="42">
        <f>I13</f>
        <v>3000000</v>
      </c>
    </row>
    <row r="36" spans="1:5" ht="25" customHeight="1" x14ac:dyDescent="0.3">
      <c r="B36" s="18" t="s">
        <v>32</v>
      </c>
      <c r="C36" s="42">
        <f>I21</f>
        <v>500000</v>
      </c>
    </row>
    <row r="37" spans="1:5" ht="25" customHeight="1" x14ac:dyDescent="0.3">
      <c r="B37" s="18" t="s">
        <v>40</v>
      </c>
      <c r="C37" s="42">
        <f>I23</f>
        <v>17000</v>
      </c>
    </row>
    <row r="38" spans="1:5" ht="25" customHeight="1" x14ac:dyDescent="0.3">
      <c r="B38" s="49" t="s">
        <v>45</v>
      </c>
      <c r="C38" s="68">
        <f>I29</f>
        <v>454200</v>
      </c>
    </row>
    <row r="39" spans="1:5" ht="25" customHeight="1" x14ac:dyDescent="0.3">
      <c r="B39" s="49" t="s">
        <v>53</v>
      </c>
      <c r="C39" s="68">
        <f>I30</f>
        <v>3800</v>
      </c>
    </row>
    <row r="40" spans="1:5" ht="25" customHeight="1" x14ac:dyDescent="0.3">
      <c r="B40" s="77" t="s">
        <v>12</v>
      </c>
      <c r="C40" s="78">
        <f>SUM(C34:C39)</f>
        <v>5000000</v>
      </c>
    </row>
  </sheetData>
  <mergeCells count="11">
    <mergeCell ref="B1:C1"/>
    <mergeCell ref="B2:C2"/>
    <mergeCell ref="A6:A7"/>
    <mergeCell ref="B6:B7"/>
    <mergeCell ref="C6:C7"/>
    <mergeCell ref="J6:J7"/>
    <mergeCell ref="A17:A18"/>
    <mergeCell ref="B17:B18"/>
    <mergeCell ref="C17:C18"/>
    <mergeCell ref="D17:I17"/>
    <mergeCell ref="D6:I6"/>
  </mergeCells>
  <phoneticPr fontId="2"/>
  <dataValidations count="2">
    <dataValidation type="list" allowBlank="1" showInputMessage="1" showErrorMessage="1" sqref="F12" xr:uid="{13AC3E70-C567-40A3-822F-21A4033A2641}">
      <formula1>$L$1:$L$1</formula1>
    </dataValidation>
    <dataValidation type="list" allowBlank="1" showInputMessage="1" showErrorMessage="1" sqref="H10:H15 F10:F11 F13:F15 F22:F25 H22:H25" xr:uid="{55791148-07BA-4B86-ADE2-2CA84C68F29F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979FF-FF79-4E38-AD98-518BD6B818BE}">
  <sheetPr>
    <pageSetUpPr fitToPage="1"/>
  </sheetPr>
  <dimension ref="A1:L41"/>
  <sheetViews>
    <sheetView zoomScaleNormal="100" workbookViewId="0">
      <selection activeCell="D4" sqref="D4"/>
    </sheetView>
  </sheetViews>
  <sheetFormatPr defaultColWidth="8.83203125" defaultRowHeight="14" x14ac:dyDescent="0.3"/>
  <cols>
    <col min="1" max="1" width="34.83203125" style="2" customWidth="1"/>
    <col min="2" max="3" width="32" style="2" customWidth="1"/>
    <col min="4" max="4" width="16.5" style="2" customWidth="1"/>
    <col min="5" max="5" width="11" style="2" customWidth="1"/>
    <col min="6" max="6" width="10.5" style="2" bestFit="1" customWidth="1"/>
    <col min="7" max="7" width="11" style="2" customWidth="1"/>
    <col min="8" max="8" width="12" style="2" bestFit="1" customWidth="1"/>
    <col min="9" max="9" width="19" style="2" bestFit="1" customWidth="1"/>
    <col min="10" max="10" width="32.5" style="2" customWidth="1"/>
    <col min="11" max="11" width="13" style="2" bestFit="1" customWidth="1"/>
    <col min="12" max="12" width="9.5" style="11" hidden="1" customWidth="1"/>
    <col min="13" max="16384" width="8.83203125" style="2"/>
  </cols>
  <sheetData>
    <row r="1" spans="1:12" ht="25" customHeight="1" x14ac:dyDescent="0.35">
      <c r="A1" s="1" t="s">
        <v>1</v>
      </c>
      <c r="B1" s="89" t="s">
        <v>49</v>
      </c>
      <c r="C1" s="90"/>
      <c r="D1" s="2" t="s">
        <v>102</v>
      </c>
      <c r="L1" s="44" t="s">
        <v>15</v>
      </c>
    </row>
    <row r="2" spans="1:12" ht="25" customHeight="1" x14ac:dyDescent="0.35">
      <c r="A2" s="1" t="s">
        <v>2</v>
      </c>
      <c r="B2" s="89" t="s">
        <v>42</v>
      </c>
      <c r="C2" s="90"/>
      <c r="L2" s="3" t="s">
        <v>19</v>
      </c>
    </row>
    <row r="3" spans="1:12" ht="25" customHeight="1" x14ac:dyDescent="0.3">
      <c r="D3" s="4"/>
      <c r="L3" s="44" t="s">
        <v>13</v>
      </c>
    </row>
    <row r="4" spans="1:12" ht="25" customHeight="1" x14ac:dyDescent="0.4">
      <c r="A4" s="5" t="s">
        <v>10</v>
      </c>
      <c r="B4" s="6"/>
      <c r="C4" s="6"/>
      <c r="D4" s="6"/>
      <c r="L4" s="44" t="s">
        <v>17</v>
      </c>
    </row>
    <row r="5" spans="1:12" ht="30" customHeight="1" x14ac:dyDescent="0.4">
      <c r="C5" s="7"/>
      <c r="D5" s="8"/>
      <c r="E5" s="9"/>
      <c r="F5" s="10"/>
      <c r="I5" s="80">
        <f>I32</f>
        <v>9700000</v>
      </c>
    </row>
    <row r="6" spans="1:12" ht="20.25" customHeight="1" x14ac:dyDescent="0.3">
      <c r="A6" s="91" t="s">
        <v>46</v>
      </c>
      <c r="B6" s="91" t="s">
        <v>47</v>
      </c>
      <c r="C6" s="91" t="s">
        <v>29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3">
      <c r="A7" s="91"/>
      <c r="B7" s="92"/>
      <c r="C7" s="91"/>
      <c r="D7" s="40" t="s">
        <v>21</v>
      </c>
      <c r="E7" s="36" t="s">
        <v>5</v>
      </c>
      <c r="F7" s="13"/>
      <c r="G7" s="36" t="s">
        <v>5</v>
      </c>
      <c r="H7" s="13"/>
      <c r="I7" s="35" t="s">
        <v>22</v>
      </c>
      <c r="J7" s="93"/>
    </row>
    <row r="8" spans="1:12" ht="25" customHeight="1" x14ac:dyDescent="0.3">
      <c r="A8" s="43" t="s">
        <v>96</v>
      </c>
      <c r="B8" s="23"/>
      <c r="C8" s="23"/>
      <c r="D8" s="23"/>
      <c r="E8" s="23"/>
      <c r="F8" s="23"/>
      <c r="G8" s="23"/>
      <c r="H8" s="23"/>
      <c r="I8" s="23"/>
      <c r="J8" s="59"/>
    </row>
    <row r="9" spans="1:12" ht="25" customHeight="1" x14ac:dyDescent="0.3">
      <c r="A9" s="17"/>
      <c r="B9" s="61"/>
      <c r="C9" s="14" t="s">
        <v>98</v>
      </c>
      <c r="D9" s="62"/>
      <c r="E9" s="14"/>
      <c r="F9" s="14"/>
      <c r="G9" s="14"/>
      <c r="H9" s="14"/>
      <c r="I9" s="29">
        <f>I10+I13+I15</f>
        <v>8650000</v>
      </c>
      <c r="J9" s="59"/>
    </row>
    <row r="10" spans="1:12" ht="25" customHeight="1" x14ac:dyDescent="0.3">
      <c r="A10" s="17"/>
      <c r="B10" s="18" t="s">
        <v>87</v>
      </c>
      <c r="C10" s="54"/>
      <c r="D10" s="55"/>
      <c r="E10" s="56"/>
      <c r="F10" s="56"/>
      <c r="G10" s="56"/>
      <c r="H10" s="56"/>
      <c r="I10" s="30">
        <f>SUM(I11:I12)</f>
        <v>1450000</v>
      </c>
      <c r="J10" s="59"/>
    </row>
    <row r="11" spans="1:12" ht="25" customHeight="1" x14ac:dyDescent="0.3">
      <c r="A11" s="17"/>
      <c r="B11" s="17"/>
      <c r="C11" s="17" t="s">
        <v>76</v>
      </c>
      <c r="D11" s="37">
        <v>250000</v>
      </c>
      <c r="E11" s="21">
        <v>2</v>
      </c>
      <c r="F11" s="21" t="s">
        <v>16</v>
      </c>
      <c r="G11" s="22">
        <v>2</v>
      </c>
      <c r="H11" s="22" t="s">
        <v>66</v>
      </c>
      <c r="I11" s="21">
        <f>IF(D11*IF(E11="",1,E11)*IF(G11="",1,G11)=0,"",D11*IF(E11="",1,E11)*IF(G11="",1,G11))</f>
        <v>1000000</v>
      </c>
      <c r="J11" s="59"/>
    </row>
    <row r="12" spans="1:12" ht="25" customHeight="1" x14ac:dyDescent="0.3">
      <c r="A12" s="17"/>
      <c r="B12" s="17"/>
      <c r="C12" s="17" t="s">
        <v>77</v>
      </c>
      <c r="D12" s="37">
        <v>150000</v>
      </c>
      <c r="E12" s="21">
        <v>3</v>
      </c>
      <c r="F12" s="21" t="s">
        <v>16</v>
      </c>
      <c r="G12" s="22">
        <v>1</v>
      </c>
      <c r="H12" s="22" t="s">
        <v>66</v>
      </c>
      <c r="I12" s="21">
        <f t="shared" ref="I12" si="0">IF(D12*IF(E12="",1,E12)*IF(G12="",1,G12)=0,"",D12*IF(E12="",1,E12)*IF(G12="",1,G12))</f>
        <v>450000</v>
      </c>
      <c r="J12" s="59"/>
    </row>
    <row r="13" spans="1:12" ht="25" customHeight="1" x14ac:dyDescent="0.3">
      <c r="A13" s="17"/>
      <c r="B13" s="18" t="s">
        <v>94</v>
      </c>
      <c r="C13" s="18"/>
      <c r="D13" s="53"/>
      <c r="E13" s="51"/>
      <c r="F13" s="51"/>
      <c r="G13" s="52"/>
      <c r="H13" s="52"/>
      <c r="I13" s="26">
        <f>SUM(I14:I14)</f>
        <v>1200000</v>
      </c>
      <c r="J13" s="59"/>
    </row>
    <row r="14" spans="1:12" ht="25" customHeight="1" x14ac:dyDescent="0.3">
      <c r="A14" s="17"/>
      <c r="C14" s="84" t="s">
        <v>78</v>
      </c>
      <c r="D14" s="37">
        <v>400000</v>
      </c>
      <c r="E14" s="21">
        <v>3</v>
      </c>
      <c r="F14" s="21"/>
      <c r="G14" s="22">
        <v>1</v>
      </c>
      <c r="H14" s="22"/>
      <c r="I14" s="21">
        <f t="shared" ref="I14:I16" si="1">IF(D14*IF(E14="",1,E14)*IF(G14="",1,G14)=0,"",D14*IF(E14="",1,E14)*IF(G14="",1,G14))</f>
        <v>1200000</v>
      </c>
      <c r="J14" s="59" t="s">
        <v>79</v>
      </c>
    </row>
    <row r="15" spans="1:12" ht="25" customHeight="1" x14ac:dyDescent="0.3">
      <c r="A15" s="20"/>
      <c r="B15" s="18" t="s">
        <v>86</v>
      </c>
      <c r="C15" s="56"/>
      <c r="D15" s="57"/>
      <c r="E15" s="51"/>
      <c r="F15" s="51"/>
      <c r="G15" s="52"/>
      <c r="H15" s="52"/>
      <c r="I15" s="26">
        <f>SUM(I16:I16)</f>
        <v>6000000</v>
      </c>
      <c r="J15" s="59"/>
    </row>
    <row r="16" spans="1:12" ht="25" customHeight="1" x14ac:dyDescent="0.3">
      <c r="A16" s="20"/>
      <c r="B16" s="19"/>
      <c r="C16" s="17" t="s">
        <v>88</v>
      </c>
      <c r="D16" s="38">
        <v>6000000</v>
      </c>
      <c r="E16" s="21">
        <v>1</v>
      </c>
      <c r="F16" s="21"/>
      <c r="G16" s="22">
        <v>1</v>
      </c>
      <c r="H16" s="22"/>
      <c r="I16" s="21">
        <f t="shared" si="1"/>
        <v>6000000</v>
      </c>
      <c r="J16" s="59"/>
    </row>
    <row r="17" spans="1:11" ht="25" customHeight="1" x14ac:dyDescent="0.3">
      <c r="A17" s="69" t="s">
        <v>7</v>
      </c>
      <c r="B17" s="43"/>
      <c r="C17" s="43"/>
      <c r="D17" s="70"/>
      <c r="E17" s="32"/>
      <c r="F17" s="32"/>
      <c r="G17" s="71"/>
      <c r="H17" s="71"/>
      <c r="I17" s="27">
        <f>I10+I13+I15</f>
        <v>8650000</v>
      </c>
      <c r="J17" s="59"/>
    </row>
    <row r="18" spans="1:11" ht="20.25" customHeight="1" x14ac:dyDescent="0.3">
      <c r="A18" s="91" t="s">
        <v>46</v>
      </c>
      <c r="B18" s="91" t="s">
        <v>47</v>
      </c>
      <c r="C18" s="91" t="s">
        <v>29</v>
      </c>
      <c r="D18" s="91" t="s">
        <v>3</v>
      </c>
      <c r="E18" s="92"/>
      <c r="F18" s="92"/>
      <c r="G18" s="92"/>
      <c r="H18" s="92"/>
      <c r="I18" s="92"/>
      <c r="J18" s="93" t="s">
        <v>0</v>
      </c>
    </row>
    <row r="19" spans="1:11" ht="20.25" customHeight="1" x14ac:dyDescent="0.3">
      <c r="A19" s="91"/>
      <c r="B19" s="92"/>
      <c r="C19" s="91"/>
      <c r="D19" s="40" t="s">
        <v>21</v>
      </c>
      <c r="E19" s="36" t="s">
        <v>5</v>
      </c>
      <c r="F19" s="13"/>
      <c r="G19" s="36" t="s">
        <v>5</v>
      </c>
      <c r="H19" s="13"/>
      <c r="I19" s="35" t="s">
        <v>22</v>
      </c>
      <c r="J19" s="93"/>
    </row>
    <row r="20" spans="1:11" ht="25" customHeight="1" x14ac:dyDescent="0.3">
      <c r="A20" s="43" t="s">
        <v>99</v>
      </c>
      <c r="B20" s="23"/>
      <c r="C20" s="23"/>
      <c r="D20" s="23"/>
      <c r="E20" s="23"/>
      <c r="F20" s="23"/>
      <c r="G20" s="23"/>
      <c r="H20" s="23"/>
      <c r="I20" s="23"/>
      <c r="J20" s="59"/>
    </row>
    <row r="21" spans="1:11" ht="25" customHeight="1" x14ac:dyDescent="0.3">
      <c r="A21" s="17"/>
      <c r="B21" s="61"/>
      <c r="C21" s="14" t="s">
        <v>80</v>
      </c>
      <c r="D21" s="62"/>
      <c r="E21" s="14"/>
      <c r="F21" s="14"/>
      <c r="G21" s="14"/>
      <c r="H21" s="14"/>
      <c r="I21" s="29">
        <f>I22+I25</f>
        <v>1050000</v>
      </c>
      <c r="J21" s="59"/>
    </row>
    <row r="22" spans="1:11" ht="25" customHeight="1" x14ac:dyDescent="0.3">
      <c r="A22" s="17"/>
      <c r="B22" s="18" t="s">
        <v>81</v>
      </c>
      <c r="C22" s="54"/>
      <c r="D22" s="55"/>
      <c r="E22" s="56"/>
      <c r="F22" s="56"/>
      <c r="G22" s="56"/>
      <c r="H22" s="56"/>
      <c r="I22" s="30">
        <f>SUM(I23:I24)</f>
        <v>650000</v>
      </c>
      <c r="J22" s="59"/>
    </row>
    <row r="23" spans="1:11" ht="25" customHeight="1" x14ac:dyDescent="0.3">
      <c r="A23" s="17"/>
      <c r="B23" s="17"/>
      <c r="C23" s="17" t="s">
        <v>83</v>
      </c>
      <c r="D23" s="37">
        <v>250000</v>
      </c>
      <c r="E23" s="21">
        <v>1</v>
      </c>
      <c r="F23" s="21" t="s">
        <v>14</v>
      </c>
      <c r="G23" s="22">
        <v>2</v>
      </c>
      <c r="H23" s="22" t="s">
        <v>18</v>
      </c>
      <c r="I23" s="21">
        <f>IF(D23*IF(E23="",1,E23)*IF(G23="",1,G23)=0,"",D23*IF(E23="",1,E23)*IF(G23="",1,G23))</f>
        <v>500000</v>
      </c>
      <c r="J23" s="59"/>
    </row>
    <row r="24" spans="1:11" ht="25" customHeight="1" x14ac:dyDescent="0.3">
      <c r="A24" s="17"/>
      <c r="B24" s="17"/>
      <c r="C24" s="17" t="s">
        <v>82</v>
      </c>
      <c r="D24" s="37">
        <v>150000</v>
      </c>
      <c r="E24" s="21">
        <v>1</v>
      </c>
      <c r="F24" s="21" t="s">
        <v>14</v>
      </c>
      <c r="G24" s="22">
        <v>1</v>
      </c>
      <c r="H24" s="22" t="s">
        <v>18</v>
      </c>
      <c r="I24" s="21">
        <f t="shared" ref="I24:I26" si="2">IF(D24*IF(E24="",1,E24)*IF(G24="",1,G24)=0,"",D24*IF(E24="",1,E24)*IF(G24="",1,G24))</f>
        <v>150000</v>
      </c>
      <c r="J24" s="59"/>
    </row>
    <row r="25" spans="1:11" ht="25" customHeight="1" x14ac:dyDescent="0.3">
      <c r="A25" s="17"/>
      <c r="B25" s="18" t="s">
        <v>94</v>
      </c>
      <c r="C25" s="18"/>
      <c r="D25" s="53"/>
      <c r="E25" s="51"/>
      <c r="F25" s="51"/>
      <c r="G25" s="52"/>
      <c r="H25" s="52"/>
      <c r="I25" s="26">
        <f>SUM(I26:I26)</f>
        <v>400000</v>
      </c>
      <c r="J25" s="59"/>
    </row>
    <row r="26" spans="1:11" ht="25" customHeight="1" x14ac:dyDescent="0.3">
      <c r="A26" s="17"/>
      <c r="C26" s="17" t="s">
        <v>84</v>
      </c>
      <c r="D26" s="37">
        <v>400000</v>
      </c>
      <c r="E26" s="21">
        <v>1</v>
      </c>
      <c r="F26" s="21"/>
      <c r="G26" s="22">
        <v>1</v>
      </c>
      <c r="H26" s="22"/>
      <c r="I26" s="21">
        <f t="shared" si="2"/>
        <v>400000</v>
      </c>
      <c r="J26" s="59" t="s">
        <v>85</v>
      </c>
    </row>
    <row r="27" spans="1:11" ht="25" customHeight="1" x14ac:dyDescent="0.3">
      <c r="A27" s="69" t="s">
        <v>7</v>
      </c>
      <c r="B27" s="43"/>
      <c r="C27" s="43"/>
      <c r="D27" s="70"/>
      <c r="E27" s="32"/>
      <c r="F27" s="32"/>
      <c r="G27" s="71"/>
      <c r="H27" s="71"/>
      <c r="I27" s="27">
        <f>I22+I25</f>
        <v>1050000</v>
      </c>
      <c r="J27" s="59"/>
    </row>
    <row r="28" spans="1:11" ht="20.25" customHeight="1" x14ac:dyDescent="0.3"/>
    <row r="29" spans="1:11" ht="25" customHeight="1" x14ac:dyDescent="0.3">
      <c r="A29" s="24" t="s">
        <v>8</v>
      </c>
      <c r="B29" s="24"/>
      <c r="C29" s="24"/>
      <c r="D29" s="46"/>
      <c r="E29" s="24"/>
      <c r="F29" s="24"/>
      <c r="G29" s="24"/>
      <c r="H29" s="24"/>
      <c r="I29" s="65">
        <f>I17+I27</f>
        <v>9700000</v>
      </c>
      <c r="J29" s="59"/>
    </row>
    <row r="30" spans="1:11" ht="25" customHeight="1" x14ac:dyDescent="0.3">
      <c r="A30" s="41" t="s">
        <v>45</v>
      </c>
      <c r="B30" s="47"/>
      <c r="C30" s="47"/>
      <c r="D30" s="48"/>
      <c r="E30" s="47"/>
      <c r="F30" s="47"/>
      <c r="G30" s="47"/>
      <c r="H30" s="47"/>
      <c r="I30" s="81">
        <v>0</v>
      </c>
      <c r="J30" s="86"/>
      <c r="K30" s="2" t="s">
        <v>48</v>
      </c>
    </row>
    <row r="31" spans="1:11" ht="25" customHeight="1" x14ac:dyDescent="0.3">
      <c r="A31" s="41" t="s">
        <v>53</v>
      </c>
      <c r="B31" s="47"/>
      <c r="C31" s="47"/>
      <c r="D31" s="48"/>
      <c r="E31" s="47"/>
      <c r="F31" s="47"/>
      <c r="G31" s="47"/>
      <c r="H31" s="47"/>
      <c r="I31" s="81">
        <v>0</v>
      </c>
      <c r="J31" s="59"/>
    </row>
    <row r="32" spans="1:11" ht="25" customHeight="1" x14ac:dyDescent="0.3">
      <c r="A32" s="72" t="s">
        <v>26</v>
      </c>
      <c r="B32" s="73"/>
      <c r="C32" s="73"/>
      <c r="D32" s="74"/>
      <c r="E32" s="75"/>
      <c r="F32" s="75"/>
      <c r="G32" s="76"/>
      <c r="H32" s="76"/>
      <c r="I32" s="66">
        <f>I29+I30+I31</f>
        <v>9700000</v>
      </c>
      <c r="J32" s="59"/>
    </row>
    <row r="33" spans="1:5" customFormat="1" ht="25" customHeight="1" x14ac:dyDescent="0.55000000000000004"/>
    <row r="34" spans="1:5" ht="20.25" customHeight="1" x14ac:dyDescent="0.4">
      <c r="A34" s="33" t="s">
        <v>33</v>
      </c>
      <c r="C34" s="34" t="s">
        <v>23</v>
      </c>
      <c r="E34" s="79"/>
    </row>
    <row r="35" spans="1:5" ht="25" customHeight="1" x14ac:dyDescent="0.3">
      <c r="B35" s="18" t="s">
        <v>32</v>
      </c>
      <c r="C35" s="42">
        <f>I10+I22</f>
        <v>2100000</v>
      </c>
      <c r="E35" s="79"/>
    </row>
    <row r="36" spans="1:5" ht="25" customHeight="1" x14ac:dyDescent="0.3">
      <c r="B36" s="18" t="s">
        <v>41</v>
      </c>
      <c r="C36" s="42">
        <f>I13+I25</f>
        <v>1600000</v>
      </c>
    </row>
    <row r="37" spans="1:5" ht="25" customHeight="1" x14ac:dyDescent="0.3">
      <c r="B37" s="18" t="s">
        <v>31</v>
      </c>
      <c r="C37" s="42">
        <f>I15</f>
        <v>6000000</v>
      </c>
    </row>
    <row r="38" spans="1:5" ht="25" customHeight="1" x14ac:dyDescent="0.3">
      <c r="B38" s="49" t="s">
        <v>45</v>
      </c>
      <c r="C38" s="68">
        <f>I30</f>
        <v>0</v>
      </c>
    </row>
    <row r="39" spans="1:5" ht="25" customHeight="1" x14ac:dyDescent="0.3">
      <c r="B39" s="49" t="s">
        <v>53</v>
      </c>
      <c r="C39" s="68">
        <f>I31</f>
        <v>0</v>
      </c>
    </row>
    <row r="40" spans="1:5" ht="25" customHeight="1" x14ac:dyDescent="0.3">
      <c r="B40" s="77" t="s">
        <v>12</v>
      </c>
      <c r="C40" s="78">
        <f>SUM(C35:C39)</f>
        <v>9700000</v>
      </c>
    </row>
    <row r="41" spans="1:5" ht="20.25" customHeight="1" x14ac:dyDescent="0.3"/>
  </sheetData>
  <mergeCells count="12">
    <mergeCell ref="B1:C1"/>
    <mergeCell ref="B2:C2"/>
    <mergeCell ref="A6:A7"/>
    <mergeCell ref="B6:B7"/>
    <mergeCell ref="C6:C7"/>
    <mergeCell ref="J6:J7"/>
    <mergeCell ref="A18:A19"/>
    <mergeCell ref="B18:B19"/>
    <mergeCell ref="C18:C19"/>
    <mergeCell ref="D18:I18"/>
    <mergeCell ref="J18:J19"/>
    <mergeCell ref="D6:I6"/>
  </mergeCells>
  <phoneticPr fontId="2"/>
  <dataValidations count="1">
    <dataValidation type="list" allowBlank="1" showInputMessage="1" showErrorMessage="1" sqref="F23:F26 H23:H26 F11:F16 H11:H16" xr:uid="{7E04AEE7-A1F9-4DA8-A131-2CFB1099BAE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Sheet1_Overview_USD</vt:lpstr>
      <vt:lpstr>Sheet2_Rep. </vt:lpstr>
      <vt:lpstr>Sheet3_Joint(FUJI)</vt:lpstr>
      <vt:lpstr>Sheet4_Joint2(Toranomon U)</vt:lpstr>
      <vt:lpstr>Sheet1_Overview_JPY</vt:lpstr>
      <vt:lpstr>Sheet2_Rep._JPY</vt:lpstr>
      <vt:lpstr>Sheet3_Joint(FUJI)_JPY</vt:lpstr>
      <vt:lpstr>Sheet4_Joint(Toranomon U.)_JPY</vt:lpstr>
      <vt:lpstr>Sheet1_Overview_JPY!Print_Area</vt:lpstr>
      <vt:lpstr>Sheet1_Overview_USD!Print_Area</vt:lpstr>
      <vt:lpstr>'Sheet2_Rep. '!Print_Area</vt:lpstr>
      <vt:lpstr>Sheet2_Rep._JPY!Print_Area</vt:lpstr>
      <vt:lpstr>'Sheet3_Joint(FUJI)'!Print_Area</vt:lpstr>
      <vt:lpstr>'Sheet3_Joint(FUJI)_JPY'!Print_Area</vt:lpstr>
      <vt:lpstr>'Sheet4_Joint(Toranomon U.)_JPY'!Print_Area</vt:lpstr>
      <vt:lpstr>'Sheet4_Joint2(Toranomon U)'!Print_Area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Mai Fujii</cp:lastModifiedBy>
  <cp:lastPrinted>2023-05-29T05:07:09Z</cp:lastPrinted>
  <dcterms:created xsi:type="dcterms:W3CDTF">2021-11-11T02:35:18Z</dcterms:created>
  <dcterms:modified xsi:type="dcterms:W3CDTF">2025-06-20T06:38:48Z</dcterms:modified>
</cp:coreProperties>
</file>