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fujikawa_keiichiro\Documents\02_海洋事業企画\Ocean Shot\"/>
    </mc:Choice>
  </mc:AlternateContent>
  <xr:revisionPtr revIDLastSave="0" documentId="13_ncr:1_{739DCF6C-1A78-4652-83FF-936017913BF0}" xr6:coauthVersionLast="47" xr6:coauthVersionMax="47" xr10:uidLastSave="{00000000-0000-0000-0000-000000000000}"/>
  <bookViews>
    <workbookView xWindow="-120" yWindow="-120" windowWidth="29040" windowHeight="15840" tabRatio="740" activeTab="3" xr2:uid="{00000000-000D-0000-FFFF-FFFF00000000}"/>
  </bookViews>
  <sheets>
    <sheet name="Project Budget Plan_USD" sheetId="2" r:id="rId1"/>
    <sheet name="Sheet1_Joint ResearchA_USD" sheetId="4" r:id="rId2"/>
    <sheet name="Sheet2_Joint ResearchB_USD" sheetId="5" r:id="rId3"/>
    <sheet name="Project Budget Plan_JPY" sheetId="6" r:id="rId4"/>
    <sheet name="Sheet1_Joint ResearchA_JPY" sheetId="11" r:id="rId5"/>
    <sheet name="Sheet2_Joint ReserchB_JPY" sheetId="12" r:id="rId6"/>
  </sheets>
  <definedNames>
    <definedName name="_xlnm.Print_Area" localSheetId="3">'Project Budget Plan_JPY'!$A$2:$J$67</definedName>
    <definedName name="_xlnm.Print_Area" localSheetId="0">'Project Budget Plan_USD'!$A$2:$J$67</definedName>
    <definedName name="_xlnm.Print_Area" localSheetId="4">'Sheet1_Joint ResearchA_JPY'!$A$2:$J$33</definedName>
    <definedName name="_xlnm.Print_Area" localSheetId="1">'Sheet1_Joint ResearchA_USD'!$A$2:$J$33</definedName>
    <definedName name="_xlnm.Print_Area" localSheetId="2">'Sheet2_Joint ResearchB_USD'!$A$2:$J$38</definedName>
    <definedName name="_xlnm.Print_Area" localSheetId="5">'Sheet2_Joint ReserchB_JPY'!$A$2:$J$38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11" l="1"/>
  <c r="C37" i="12"/>
  <c r="I26" i="12"/>
  <c r="I25" i="12" s="1"/>
  <c r="I24" i="12"/>
  <c r="I23" i="12"/>
  <c r="I16" i="12"/>
  <c r="I15" i="12" s="1"/>
  <c r="C36" i="12" s="1"/>
  <c r="I14" i="12"/>
  <c r="I13" i="12" s="1"/>
  <c r="C35" i="12" s="1"/>
  <c r="I12" i="12"/>
  <c r="I11" i="12"/>
  <c r="C37" i="11"/>
  <c r="I25" i="11"/>
  <c r="I24" i="11"/>
  <c r="I22" i="11"/>
  <c r="I21" i="11" s="1"/>
  <c r="I15" i="11"/>
  <c r="I14" i="11"/>
  <c r="I12" i="11"/>
  <c r="I11" i="11"/>
  <c r="C37" i="5"/>
  <c r="I16" i="5"/>
  <c r="I15" i="5" s="1"/>
  <c r="C36" i="5" s="1"/>
  <c r="I14" i="5"/>
  <c r="I13" i="5" s="1"/>
  <c r="C35" i="5" s="1"/>
  <c r="I26" i="5"/>
  <c r="I25" i="5" s="1"/>
  <c r="I24" i="5"/>
  <c r="I23" i="5"/>
  <c r="I12" i="5"/>
  <c r="I11" i="5"/>
  <c r="I10" i="5" s="1"/>
  <c r="C37" i="4"/>
  <c r="I25" i="4"/>
  <c r="I24" i="4"/>
  <c r="I22" i="4"/>
  <c r="I21" i="4" s="1"/>
  <c r="C35" i="4" s="1"/>
  <c r="I12" i="2"/>
  <c r="I15" i="4"/>
  <c r="I14" i="4"/>
  <c r="I12" i="4"/>
  <c r="I11" i="4"/>
  <c r="C65" i="6"/>
  <c r="C65" i="2"/>
  <c r="I11" i="6"/>
  <c r="I12" i="6"/>
  <c r="I13" i="6"/>
  <c r="I20" i="6"/>
  <c r="I21" i="6"/>
  <c r="I19" i="6" s="1"/>
  <c r="I23" i="6"/>
  <c r="I24" i="6"/>
  <c r="I31" i="6"/>
  <c r="I32" i="6"/>
  <c r="C66" i="6"/>
  <c r="I50" i="6"/>
  <c r="I49" i="6" s="1"/>
  <c r="I47" i="6"/>
  <c r="I46" i="6" s="1"/>
  <c r="I45" i="6" s="1"/>
  <c r="I40" i="6"/>
  <c r="I39" i="6"/>
  <c r="I36" i="6"/>
  <c r="I35" i="6"/>
  <c r="I34" i="6"/>
  <c r="I23" i="4" l="1"/>
  <c r="I26" i="4" s="1"/>
  <c r="I22" i="12"/>
  <c r="I21" i="12" s="1"/>
  <c r="I10" i="12"/>
  <c r="C36" i="11"/>
  <c r="I13" i="11"/>
  <c r="C34" i="11" s="1"/>
  <c r="I10" i="11"/>
  <c r="C33" i="11" s="1"/>
  <c r="C35" i="11"/>
  <c r="I17" i="5"/>
  <c r="I9" i="5"/>
  <c r="I22" i="5"/>
  <c r="C34" i="5" s="1"/>
  <c r="C38" i="5" s="1"/>
  <c r="C36" i="4"/>
  <c r="I10" i="4"/>
  <c r="C33" i="4" s="1"/>
  <c r="I30" i="6"/>
  <c r="I38" i="6"/>
  <c r="I37" i="6" s="1"/>
  <c r="I33" i="6"/>
  <c r="C62" i="6" s="1"/>
  <c r="I22" i="6"/>
  <c r="C60" i="6" s="1"/>
  <c r="I10" i="6"/>
  <c r="I9" i="6" s="1"/>
  <c r="I14" i="6" s="1"/>
  <c r="C64" i="6"/>
  <c r="I48" i="6"/>
  <c r="I51" i="6" s="1"/>
  <c r="C63" i="6"/>
  <c r="I20" i="4"/>
  <c r="I13" i="4"/>
  <c r="C34" i="4" s="1"/>
  <c r="I27" i="12" l="1"/>
  <c r="C34" i="12"/>
  <c r="C38" i="12" s="1"/>
  <c r="I9" i="12"/>
  <c r="I17" i="12"/>
  <c r="I29" i="12" s="1"/>
  <c r="I31" i="12" s="1"/>
  <c r="I5" i="12" s="1"/>
  <c r="I16" i="11"/>
  <c r="I26" i="11"/>
  <c r="I20" i="11"/>
  <c r="I9" i="11"/>
  <c r="C38" i="11"/>
  <c r="I21" i="5"/>
  <c r="I27" i="5"/>
  <c r="C38" i="4"/>
  <c r="I16" i="4"/>
  <c r="I9" i="4"/>
  <c r="I28" i="4" s="1"/>
  <c r="I30" i="4" s="1"/>
  <c r="I5" i="4" s="1"/>
  <c r="C61" i="6"/>
  <c r="I29" i="6"/>
  <c r="I41" i="6" s="1"/>
  <c r="I18" i="6"/>
  <c r="I25" i="6" s="1"/>
  <c r="C59" i="6"/>
  <c r="C67" i="6" l="1"/>
  <c r="I28" i="11"/>
  <c r="I30" i="11" s="1"/>
  <c r="I5" i="11" s="1"/>
  <c r="I29" i="5"/>
  <c r="I31" i="5" s="1"/>
  <c r="I5" i="5" s="1"/>
  <c r="I53" i="6"/>
  <c r="I56" i="6" s="1"/>
  <c r="I5" i="6" l="1"/>
  <c r="C66" i="2"/>
  <c r="I47" i="2"/>
  <c r="I46" i="2" s="1"/>
  <c r="I45" i="2" s="1"/>
  <c r="I50" i="2"/>
  <c r="I48" i="2" s="1"/>
  <c r="I40" i="2"/>
  <c r="I39" i="2"/>
  <c r="I38" i="2" s="1"/>
  <c r="I31" i="2"/>
  <c r="I34" i="2"/>
  <c r="I11" i="2"/>
  <c r="I21" i="2"/>
  <c r="I13" i="2"/>
  <c r="I24" i="2"/>
  <c r="I36" i="2"/>
  <c r="I35" i="2"/>
  <c r="I32" i="2"/>
  <c r="I23" i="2"/>
  <c r="I20" i="2"/>
  <c r="I51" i="2" l="1"/>
  <c r="C64" i="2"/>
  <c r="C63" i="2"/>
  <c r="I22" i="2"/>
  <c r="C60" i="2" s="1"/>
  <c r="I30" i="2"/>
  <c r="C61" i="2" s="1"/>
  <c r="I19" i="2"/>
  <c r="I18" i="2" s="1"/>
  <c r="I25" i="2" s="1"/>
  <c r="I10" i="2"/>
  <c r="I33" i="2"/>
  <c r="I37" i="2"/>
  <c r="I9" i="2" l="1"/>
  <c r="I14" i="2" s="1"/>
  <c r="C59" i="2"/>
  <c r="I29" i="2"/>
  <c r="I41" i="2" s="1"/>
  <c r="C62" i="2"/>
  <c r="C67" i="2" l="1"/>
  <c r="I53" i="2"/>
  <c r="I56" i="2" l="1"/>
  <c r="I5" i="2" s="1"/>
</calcChain>
</file>

<file path=xl/sharedStrings.xml><?xml version="1.0" encoding="utf-8"?>
<sst xmlns="http://schemas.openxmlformats.org/spreadsheetml/2006/main" count="502" uniqueCount="103">
  <si>
    <t>remarks</t>
    <phoneticPr fontId="2"/>
  </si>
  <si>
    <t>Organization Name:</t>
    <phoneticPr fontId="2"/>
  </si>
  <si>
    <t>Project Name:</t>
    <phoneticPr fontId="2"/>
  </si>
  <si>
    <t>Budget</t>
    <phoneticPr fontId="2"/>
  </si>
  <si>
    <t>Adjustment</t>
  </si>
  <si>
    <t>1.Survey implementation analyse</t>
    <phoneticPr fontId="2"/>
  </si>
  <si>
    <t>2.Multinational dialogue of exploration</t>
    <phoneticPr fontId="2"/>
  </si>
  <si>
    <t>3.Climatic change over oceans</t>
    <phoneticPr fontId="2"/>
  </si>
  <si>
    <t>account title</t>
    <phoneticPr fontId="2"/>
  </si>
  <si>
    <t>New York between Jamaica (Air Fare)</t>
    <phoneticPr fontId="2"/>
  </si>
  <si>
    <t>number(pcs)</t>
    <phoneticPr fontId="2"/>
  </si>
  <si>
    <t>Taxi Fare in Jamaica</t>
    <phoneticPr fontId="2"/>
  </si>
  <si>
    <t>Dialogue in New Jersy</t>
    <phoneticPr fontId="2"/>
  </si>
  <si>
    <t xml:space="preserve">Category Total </t>
    <phoneticPr fontId="2"/>
  </si>
  <si>
    <t>Investigation fee</t>
    <phoneticPr fontId="2"/>
  </si>
  <si>
    <t>Survey In Caribbean Countries</t>
    <phoneticPr fontId="2"/>
  </si>
  <si>
    <t>Jamaican waters</t>
    <phoneticPr fontId="2"/>
  </si>
  <si>
    <t>Grenadan waters</t>
    <phoneticPr fontId="2"/>
  </si>
  <si>
    <t>Investigation of climatic change</t>
    <phoneticPr fontId="2"/>
  </si>
  <si>
    <t>In Jamaican hotels</t>
    <phoneticPr fontId="2"/>
  </si>
  <si>
    <t>In Grenadan hotels</t>
    <phoneticPr fontId="2"/>
  </si>
  <si>
    <t>In Miami hotel</t>
    <phoneticPr fontId="2"/>
  </si>
  <si>
    <t>accommodation fee</t>
    <phoneticPr fontId="2"/>
  </si>
  <si>
    <t>Total</t>
    <phoneticPr fontId="2"/>
  </si>
  <si>
    <t>Survey of inhabitant opinion</t>
    <phoneticPr fontId="2"/>
  </si>
  <si>
    <t>Jamaican inhabitant</t>
    <phoneticPr fontId="2"/>
  </si>
  <si>
    <t>Grenadan inhabitant</t>
    <phoneticPr fontId="2"/>
  </si>
  <si>
    <t>(USD)</t>
    <phoneticPr fontId="2"/>
  </si>
  <si>
    <t>Project Budget Plan</t>
    <phoneticPr fontId="2"/>
  </si>
  <si>
    <t>GRANT APPLICATION AMOUNT</t>
    <phoneticPr fontId="2"/>
  </si>
  <si>
    <t>TOTAL</t>
    <phoneticPr fontId="2"/>
  </si>
  <si>
    <t>day(s)</t>
  </si>
  <si>
    <t>day(s)</t>
    <phoneticPr fontId="2"/>
  </si>
  <si>
    <t>person(s)</t>
  </si>
  <si>
    <t>person(s)</t>
    <phoneticPr fontId="2"/>
  </si>
  <si>
    <t>pcs.</t>
  </si>
  <si>
    <t>pcs.</t>
    <phoneticPr fontId="2"/>
  </si>
  <si>
    <t>time(s)</t>
  </si>
  <si>
    <t>time(s)</t>
    <phoneticPr fontId="2"/>
  </si>
  <si>
    <t>Sasakawa Peace Foundation</t>
    <phoneticPr fontId="2"/>
  </si>
  <si>
    <t>Unit price (JPY)</t>
    <phoneticPr fontId="2"/>
  </si>
  <si>
    <t>Sum (JPY)</t>
    <phoneticPr fontId="2"/>
  </si>
  <si>
    <t>(JPY)</t>
    <phoneticPr fontId="2"/>
  </si>
  <si>
    <r>
      <t>Unit price (</t>
    </r>
    <r>
      <rPr>
        <b/>
        <sz val="10"/>
        <color rgb="FF000000"/>
        <rFont val="Arial"/>
        <family val="2"/>
      </rPr>
      <t>USD</t>
    </r>
    <r>
      <rPr>
        <b/>
        <sz val="10"/>
        <color indexed="8"/>
        <rFont val="Arial"/>
        <family val="2"/>
      </rPr>
      <t>)</t>
    </r>
    <phoneticPr fontId="2"/>
  </si>
  <si>
    <t>Sum (USD)</t>
    <phoneticPr fontId="2"/>
  </si>
  <si>
    <t>Joint research fee</t>
    <phoneticPr fontId="2"/>
  </si>
  <si>
    <t>Adjustment</t>
    <phoneticPr fontId="2"/>
  </si>
  <si>
    <t>4.Joint Research</t>
    <phoneticPr fontId="2"/>
  </si>
  <si>
    <t>Total Amount</t>
    <phoneticPr fontId="2"/>
  </si>
  <si>
    <t>Overhead cost</t>
    <phoneticPr fontId="2"/>
  </si>
  <si>
    <t>Overhead Cost</t>
    <phoneticPr fontId="2"/>
  </si>
  <si>
    <t>*no more than 30% of total expenses</t>
    <phoneticPr fontId="2"/>
  </si>
  <si>
    <t>Survay of A  *Sheet1</t>
    <phoneticPr fontId="2"/>
  </si>
  <si>
    <t>Survay of B  *Sheet2</t>
    <phoneticPr fontId="2"/>
  </si>
  <si>
    <t>Investigation of deep-sea ecosystems in the Carribbean Sea</t>
    <phoneticPr fontId="2"/>
  </si>
  <si>
    <t>Activities by Group</t>
    <phoneticPr fontId="2"/>
  </si>
  <si>
    <t>Activities, details</t>
    <phoneticPr fontId="2"/>
  </si>
  <si>
    <t>Traveling expenses</t>
    <phoneticPr fontId="2"/>
  </si>
  <si>
    <t>Communication expenses</t>
    <phoneticPr fontId="2"/>
  </si>
  <si>
    <t>postage (invitation letters)</t>
    <phoneticPr fontId="2"/>
  </si>
  <si>
    <t>carriage (equipment)</t>
    <phoneticPr fontId="2"/>
  </si>
  <si>
    <t>New York between Grenada (Air Fare)</t>
    <phoneticPr fontId="2"/>
  </si>
  <si>
    <t>Investigation fees</t>
    <phoneticPr fontId="2"/>
  </si>
  <si>
    <t>Meeting fees</t>
    <phoneticPr fontId="2"/>
  </si>
  <si>
    <t>Account Title Totals</t>
    <phoneticPr fontId="2"/>
  </si>
  <si>
    <t>Joint research fees</t>
    <phoneticPr fontId="2"/>
  </si>
  <si>
    <t>Contract research fees</t>
    <phoneticPr fontId="2"/>
  </si>
  <si>
    <t>*Please use the Adjustment line so that the Total Amount results in units of $1,000.</t>
    <phoneticPr fontId="2"/>
  </si>
  <si>
    <t>*Please adopt the same currency for the budget of the joint research organization(s), and prepare separate sheets, for each organization.</t>
    <phoneticPr fontId="2"/>
  </si>
  <si>
    <t>*Please use the Adjustment line so that the Total Amount results in units of JPY 100,000.</t>
    <phoneticPr fontId="2"/>
  </si>
  <si>
    <t>FUJI Research Institute</t>
    <phoneticPr fontId="2"/>
  </si>
  <si>
    <t>Osaka between Jamaica (Air Fare)</t>
    <phoneticPr fontId="2"/>
  </si>
  <si>
    <t xml:space="preserve">Professional fees </t>
    <phoneticPr fontId="2"/>
  </si>
  <si>
    <t>Ecology Professional</t>
    <phoneticPr fontId="2"/>
  </si>
  <si>
    <t>Maritime Professional</t>
    <phoneticPr fontId="2"/>
  </si>
  <si>
    <t>Wages</t>
    <phoneticPr fontId="2"/>
  </si>
  <si>
    <t xml:space="preserve">[FUJI Research Institute] </t>
    <phoneticPr fontId="2"/>
  </si>
  <si>
    <t>Caribbean Ship Technology Reserch Association</t>
    <phoneticPr fontId="2"/>
  </si>
  <si>
    <t>2.Climatic change over oceans</t>
    <phoneticPr fontId="2"/>
  </si>
  <si>
    <t xml:space="preserve">[Caribbean Ship Technology Reserch Association] </t>
    <phoneticPr fontId="2"/>
  </si>
  <si>
    <t>Salaries</t>
    <phoneticPr fontId="2"/>
  </si>
  <si>
    <t xml:space="preserve">Association staff for ship professional </t>
    <phoneticPr fontId="2"/>
  </si>
  <si>
    <t xml:space="preserve">Association staff for Ocean professional </t>
    <phoneticPr fontId="2"/>
  </si>
  <si>
    <t>Wired from deep- sea to ground</t>
    <phoneticPr fontId="2"/>
  </si>
  <si>
    <t>Account title</t>
    <phoneticPr fontId="2"/>
  </si>
  <si>
    <t>Investigation Deep-sea Ecosystems in the Carribbean sea</t>
    <phoneticPr fontId="2"/>
  </si>
  <si>
    <t xml:space="preserve">Air Fare between New York and Jamaica </t>
    <phoneticPr fontId="2"/>
  </si>
  <si>
    <t>Dialogue in New Jersey</t>
    <phoneticPr fontId="2"/>
  </si>
  <si>
    <t>Jamaican inhabitants</t>
    <phoneticPr fontId="2"/>
  </si>
  <si>
    <t>Grenadan inhabitants</t>
    <phoneticPr fontId="2"/>
  </si>
  <si>
    <t>Survey of A  *Sheet 1</t>
    <phoneticPr fontId="2"/>
  </si>
  <si>
    <t>Survey of B  *Sheet 2</t>
    <phoneticPr fontId="2"/>
  </si>
  <si>
    <t>Overhead costs</t>
    <phoneticPr fontId="2"/>
  </si>
  <si>
    <t>Investigation of Deep-sea Ecosystems in the Carribbean Sea</t>
    <phoneticPr fontId="2"/>
  </si>
  <si>
    <t xml:space="preserve">Airfare between Osaka and Jamaica </t>
    <phoneticPr fontId="2"/>
  </si>
  <si>
    <t>Overhead Costs</t>
    <phoneticPr fontId="2"/>
  </si>
  <si>
    <t>1.Survey implementation analysis</t>
    <phoneticPr fontId="2"/>
  </si>
  <si>
    <t>Caribbean Ship Technology Research Association</t>
    <phoneticPr fontId="2"/>
  </si>
  <si>
    <t>Oceans and Vessels in a Changing Climate</t>
    <phoneticPr fontId="2"/>
  </si>
  <si>
    <t>1.Oceans in a Changing Climate</t>
    <phoneticPr fontId="2"/>
  </si>
  <si>
    <t>2.Vessels in a Changing Climate</t>
    <phoneticPr fontId="2"/>
  </si>
  <si>
    <t>Interpreter, Japanese / English</t>
    <phoneticPr fontId="2"/>
  </si>
  <si>
    <r>
      <t>Interpreter,</t>
    </r>
    <r>
      <rPr>
        <sz val="11"/>
        <color rgb="FF000000"/>
        <rFont val="ＭＳ Ｐゴシック"/>
        <family val="2"/>
        <charset val="128"/>
      </rPr>
      <t xml:space="preserve"> </t>
    </r>
    <r>
      <rPr>
        <sz val="11"/>
        <color rgb="FF000000"/>
        <rFont val="Arial"/>
        <family val="2"/>
      </rPr>
      <t>Spanish / English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</si>
</sst>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¥&quot;#,##0;&quot;¥&quot;\-#,##0"/>
    <numFmt numFmtId="176" formatCode="_-* #,##0.00_-;\-* #,##0.00_-;_-* &quot;-&quot;??_-;_-@_-"/>
    <numFmt numFmtId="177" formatCode="_-* #,##0_-;\-* #,##0_-;_-* &quot;-&quot;??_-;_-@_-"/>
    <numFmt numFmtId="178" formatCode="&quot;US$&quot;#,##0;\-&quot;US$&quot;#,##0"/>
    <numFmt numFmtId="179" formatCode="#,##0_ ;[Red]\-#,##0\ "/>
  </numFmts>
  <fonts count="2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u/>
      <sz val="12"/>
      <color indexed="8"/>
      <name val="Arial"/>
      <family val="2"/>
    </font>
    <font>
      <b/>
      <u/>
      <sz val="12"/>
      <color rgb="FF000000"/>
      <name val="Arial"/>
      <family val="2"/>
    </font>
    <font>
      <b/>
      <u/>
      <sz val="12"/>
      <color theme="1"/>
      <name val="Arial"/>
      <family val="2"/>
    </font>
    <font>
      <sz val="11"/>
      <color indexed="8"/>
      <name val="Arial"/>
      <family val="2"/>
    </font>
    <font>
      <sz val="9"/>
      <color rgb="FF000000"/>
      <name val="Arial"/>
      <family val="2"/>
    </font>
    <font>
      <u/>
      <sz val="11"/>
      <color indexed="8"/>
      <name val="Arial"/>
      <family val="2"/>
    </font>
    <font>
      <b/>
      <u/>
      <sz val="14"/>
      <color indexed="8"/>
      <name val="Arial"/>
      <family val="2"/>
    </font>
    <font>
      <b/>
      <sz val="12"/>
      <color indexed="8"/>
      <name val="Arial"/>
      <family val="2"/>
    </font>
    <font>
      <sz val="14"/>
      <color indexed="8"/>
      <name val="Arial"/>
      <family val="2"/>
    </font>
    <font>
      <b/>
      <u/>
      <sz val="18"/>
      <color indexed="8"/>
      <name val="Arial"/>
      <family val="2"/>
    </font>
    <font>
      <b/>
      <sz val="16"/>
      <color indexed="8"/>
      <name val="Arial"/>
      <family val="2"/>
    </font>
    <font>
      <b/>
      <sz val="11"/>
      <color indexed="8"/>
      <name val="Arial"/>
      <family val="2"/>
    </font>
    <font>
      <b/>
      <u val="double"/>
      <sz val="18"/>
      <color indexed="8"/>
      <name val="Arial"/>
      <family val="2"/>
    </font>
    <font>
      <sz val="9"/>
      <color indexed="8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10"/>
      <color rgb="FF000000"/>
      <name val="Arial"/>
      <family val="2"/>
    </font>
    <font>
      <b/>
      <sz val="9"/>
      <color rgb="FF000000"/>
      <name val="Arial"/>
      <family val="2"/>
    </font>
    <font>
      <b/>
      <sz val="10"/>
      <color indexed="8"/>
      <name val="Arial"/>
      <family val="2"/>
    </font>
    <font>
      <sz val="11"/>
      <color rgb="FF000000"/>
      <name val="ＭＳ Ｐゴシック"/>
      <family val="2"/>
      <charset val="128"/>
    </font>
    <font>
      <sz val="10"/>
      <color rgb="FF000000"/>
      <name val="Arial"/>
      <family val="2"/>
    </font>
    <font>
      <sz val="8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176" fontId="1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4" fillId="0" borderId="0" xfId="1" applyFont="1"/>
    <xf numFmtId="0" fontId="7" fillId="0" borderId="0" xfId="1" applyFont="1"/>
    <xf numFmtId="0" fontId="8" fillId="0" borderId="0" xfId="1" applyFont="1" applyAlignment="1">
      <alignment horizontal="left" vertical="center"/>
    </xf>
    <xf numFmtId="0" fontId="9" fillId="0" borderId="0" xfId="1" applyFont="1"/>
    <xf numFmtId="0" fontId="10" fillId="6" borderId="0" xfId="1" applyFont="1" applyFill="1"/>
    <xf numFmtId="0" fontId="11" fillId="0" borderId="0" xfId="1" applyFont="1"/>
    <xf numFmtId="0" fontId="12" fillId="0" borderId="0" xfId="1" applyFont="1"/>
    <xf numFmtId="0" fontId="13" fillId="0" borderId="0" xfId="1" applyFont="1" applyAlignment="1">
      <alignment horizontal="right" vertical="center"/>
    </xf>
    <xf numFmtId="0" fontId="14" fillId="0" borderId="0" xfId="1" applyFont="1" applyAlignment="1">
      <alignment horizontal="center"/>
    </xf>
    <xf numFmtId="0" fontId="15" fillId="0" borderId="0" xfId="1" applyFont="1" applyAlignment="1">
      <alignment horizontal="center"/>
    </xf>
    <xf numFmtId="0" fontId="17" fillId="0" borderId="0" xfId="1" applyFont="1"/>
    <xf numFmtId="0" fontId="19" fillId="0" borderId="1" xfId="0" applyFont="1" applyBorder="1" applyAlignment="1">
      <alignment horizontal="center" vertical="center" wrapText="1"/>
    </xf>
    <xf numFmtId="0" fontId="18" fillId="2" borderId="1" xfId="1" applyFont="1" applyFill="1" applyBorder="1" applyAlignment="1">
      <alignment horizontal="center" vertical="center"/>
    </xf>
    <xf numFmtId="0" fontId="18" fillId="7" borderId="1" xfId="1" applyFont="1" applyFill="1" applyBorder="1" applyAlignment="1">
      <alignment horizontal="left" vertical="center"/>
    </xf>
    <xf numFmtId="177" fontId="20" fillId="3" borderId="1" xfId="2" applyNumberFormat="1" applyFont="1" applyFill="1" applyBorder="1" applyAlignment="1">
      <alignment horizontal="right" vertical="center"/>
    </xf>
    <xf numFmtId="0" fontId="20" fillId="3" borderId="1" xfId="1" applyFont="1" applyFill="1" applyBorder="1" applyAlignment="1">
      <alignment vertical="center"/>
    </xf>
    <xf numFmtId="0" fontId="20" fillId="0" borderId="1" xfId="1" applyFont="1" applyBorder="1" applyAlignment="1">
      <alignment horizontal="left" vertical="center"/>
    </xf>
    <xf numFmtId="0" fontId="20" fillId="5" borderId="1" xfId="1" applyFont="1" applyFill="1" applyBorder="1" applyAlignment="1">
      <alignment horizontal="left" vertical="center"/>
    </xf>
    <xf numFmtId="0" fontId="20" fillId="3" borderId="1" xfId="1" applyFont="1" applyFill="1" applyBorder="1" applyAlignment="1">
      <alignment horizontal="left" vertical="center"/>
    </xf>
    <xf numFmtId="0" fontId="20" fillId="0" borderId="1" xfId="1" applyFont="1" applyBorder="1" applyAlignment="1">
      <alignment horizontal="left" vertical="center" wrapText="1"/>
    </xf>
    <xf numFmtId="177" fontId="20" fillId="0" borderId="1" xfId="2" applyNumberFormat="1" applyFont="1" applyBorder="1" applyAlignment="1">
      <alignment horizontal="right" vertical="center"/>
    </xf>
    <xf numFmtId="0" fontId="20" fillId="0" borderId="1" xfId="1" applyFont="1" applyBorder="1" applyAlignment="1">
      <alignment vertical="center"/>
    </xf>
    <xf numFmtId="0" fontId="7" fillId="0" borderId="1" xfId="1" applyFont="1" applyBorder="1"/>
    <xf numFmtId="0" fontId="18" fillId="8" borderId="1" xfId="1" applyFont="1" applyFill="1" applyBorder="1" applyAlignment="1">
      <alignment horizontal="left" vertical="center"/>
    </xf>
    <xf numFmtId="0" fontId="18" fillId="0" borderId="1" xfId="1" applyFont="1" applyBorder="1" applyAlignment="1">
      <alignment horizontal="left" vertical="center"/>
    </xf>
    <xf numFmtId="0" fontId="19" fillId="5" borderId="1" xfId="1" applyFont="1" applyFill="1" applyBorder="1" applyAlignment="1">
      <alignment horizontal="left" vertical="center"/>
    </xf>
    <xf numFmtId="177" fontId="18" fillId="5" borderId="1" xfId="2" applyNumberFormat="1" applyFont="1" applyFill="1" applyBorder="1" applyAlignment="1">
      <alignment horizontal="right" vertical="center"/>
    </xf>
    <xf numFmtId="177" fontId="18" fillId="6" borderId="1" xfId="2" applyNumberFormat="1" applyFont="1" applyFill="1" applyBorder="1" applyAlignment="1">
      <alignment horizontal="right" vertical="center"/>
    </xf>
    <xf numFmtId="0" fontId="8" fillId="0" borderId="0" xfId="1" applyFont="1"/>
    <xf numFmtId="177" fontId="18" fillId="7" borderId="1" xfId="1" applyNumberFormat="1" applyFont="1" applyFill="1" applyBorder="1" applyAlignment="1">
      <alignment horizontal="center" vertical="center"/>
    </xf>
    <xf numFmtId="177" fontId="18" fillId="5" borderId="1" xfId="1" applyNumberFormat="1" applyFont="1" applyFill="1" applyBorder="1" applyAlignment="1">
      <alignment horizontal="center" vertical="center"/>
    </xf>
    <xf numFmtId="177" fontId="20" fillId="7" borderId="1" xfId="2" applyNumberFormat="1" applyFont="1" applyFill="1" applyBorder="1" applyAlignment="1">
      <alignment horizontal="right" vertical="center"/>
    </xf>
    <xf numFmtId="177" fontId="20" fillId="6" borderId="1" xfId="2" applyNumberFormat="1" applyFont="1" applyFill="1" applyBorder="1" applyAlignment="1">
      <alignment horizontal="right" vertical="center"/>
    </xf>
    <xf numFmtId="0" fontId="10" fillId="6" borderId="0" xfId="1" applyFont="1" applyFill="1" applyAlignment="1">
      <alignment shrinkToFit="1"/>
    </xf>
    <xf numFmtId="0" fontId="7" fillId="0" borderId="0" xfId="1" applyFont="1" applyAlignment="1">
      <alignment horizontal="right"/>
    </xf>
    <xf numFmtId="0" fontId="21" fillId="2" borderId="1" xfId="1" applyFont="1" applyFill="1" applyBorder="1" applyAlignment="1">
      <alignment horizontal="center" vertical="center"/>
    </xf>
    <xf numFmtId="0" fontId="22" fillId="2" borderId="1" xfId="1" applyFont="1" applyFill="1" applyBorder="1" applyAlignment="1">
      <alignment horizontal="center" vertical="center"/>
    </xf>
    <xf numFmtId="38" fontId="20" fillId="0" borderId="1" xfId="3" applyFont="1" applyBorder="1" applyAlignment="1">
      <alignment horizontal="right" vertical="center"/>
    </xf>
    <xf numFmtId="38" fontId="20" fillId="0" borderId="1" xfId="3" applyFont="1" applyBorder="1" applyAlignment="1">
      <alignment horizontal="right" vertical="center" wrapText="1"/>
    </xf>
    <xf numFmtId="38" fontId="18" fillId="3" borderId="1" xfId="3" applyFont="1" applyFill="1" applyBorder="1" applyAlignment="1">
      <alignment horizontal="right" vertical="center"/>
    </xf>
    <xf numFmtId="0" fontId="23" fillId="2" borderId="1" xfId="1" applyFont="1" applyFill="1" applyBorder="1" applyAlignment="1">
      <alignment horizontal="center" vertical="center"/>
    </xf>
    <xf numFmtId="0" fontId="15" fillId="8" borderId="1" xfId="1" applyFont="1" applyFill="1" applyBorder="1" applyAlignment="1">
      <alignment vertical="center"/>
    </xf>
    <xf numFmtId="177" fontId="7" fillId="0" borderId="1" xfId="1" applyNumberFormat="1" applyFont="1" applyBorder="1" applyAlignment="1">
      <alignment vertical="center"/>
    </xf>
    <xf numFmtId="0" fontId="20" fillId="6" borderId="1" xfId="1" applyFont="1" applyFill="1" applyBorder="1" applyAlignment="1">
      <alignment horizontal="left" vertical="center"/>
    </xf>
    <xf numFmtId="0" fontId="8" fillId="0" borderId="0" xfId="1" applyFont="1" applyAlignment="1">
      <alignment vertical="center"/>
    </xf>
    <xf numFmtId="177" fontId="18" fillId="7" borderId="1" xfId="2" applyNumberFormat="1" applyFont="1" applyFill="1" applyBorder="1" applyAlignment="1">
      <alignment horizontal="right" vertical="center"/>
    </xf>
    <xf numFmtId="38" fontId="18" fillId="8" borderId="1" xfId="3" applyFont="1" applyFill="1" applyBorder="1" applyAlignment="1">
      <alignment horizontal="right" vertical="center"/>
    </xf>
    <xf numFmtId="0" fontId="7" fillId="8" borderId="1" xfId="1" applyFont="1" applyFill="1" applyBorder="1"/>
    <xf numFmtId="38" fontId="7" fillId="8" borderId="1" xfId="3" applyFont="1" applyFill="1" applyBorder="1" applyAlignment="1">
      <alignment horizontal="right"/>
    </xf>
    <xf numFmtId="0" fontId="20" fillId="8" borderId="1" xfId="1" applyFont="1" applyFill="1" applyBorder="1" applyAlignment="1">
      <alignment horizontal="left" vertical="center"/>
    </xf>
    <xf numFmtId="38" fontId="18" fillId="5" borderId="1" xfId="3" applyFont="1" applyFill="1" applyBorder="1" applyAlignment="1">
      <alignment horizontal="right" vertical="center"/>
    </xf>
    <xf numFmtId="177" fontId="20" fillId="5" borderId="1" xfId="2" applyNumberFormat="1" applyFont="1" applyFill="1" applyBorder="1" applyAlignment="1">
      <alignment horizontal="right" vertical="center"/>
    </xf>
    <xf numFmtId="0" fontId="20" fillId="5" borderId="1" xfId="1" applyFont="1" applyFill="1" applyBorder="1" applyAlignment="1">
      <alignment vertical="center"/>
    </xf>
    <xf numFmtId="38" fontId="20" fillId="5" borderId="1" xfId="3" applyFont="1" applyFill="1" applyBorder="1" applyAlignment="1">
      <alignment horizontal="right" vertical="center"/>
    </xf>
    <xf numFmtId="0" fontId="18" fillId="5" borderId="1" xfId="1" applyFont="1" applyFill="1" applyBorder="1" applyAlignment="1">
      <alignment horizontal="center" vertical="center" wrapText="1"/>
    </xf>
    <xf numFmtId="38" fontId="15" fillId="5" borderId="1" xfId="3" applyFont="1" applyFill="1" applyBorder="1" applyAlignment="1">
      <alignment horizontal="right"/>
    </xf>
    <xf numFmtId="0" fontId="18" fillId="5" borderId="1" xfId="1" applyFont="1" applyFill="1" applyBorder="1" applyAlignment="1">
      <alignment horizontal="left" vertical="center"/>
    </xf>
    <xf numFmtId="38" fontId="20" fillId="5" borderId="1" xfId="3" applyFont="1" applyFill="1" applyBorder="1" applyAlignment="1">
      <alignment horizontal="right" vertical="center" wrapText="1"/>
    </xf>
    <xf numFmtId="0" fontId="7" fillId="3" borderId="1" xfId="1" applyFont="1" applyFill="1" applyBorder="1" applyAlignment="1">
      <alignment vertical="center"/>
    </xf>
    <xf numFmtId="0" fontId="7" fillId="0" borderId="1" xfId="1" applyFont="1" applyBorder="1" applyAlignment="1">
      <alignment vertical="center"/>
    </xf>
    <xf numFmtId="0" fontId="20" fillId="7" borderId="1" xfId="1" applyFont="1" applyFill="1" applyBorder="1" applyAlignment="1">
      <alignment horizontal="left" vertical="center" wrapText="1"/>
    </xf>
    <xf numFmtId="38" fontId="20" fillId="7" borderId="1" xfId="3" applyFont="1" applyFill="1" applyBorder="1" applyAlignment="1">
      <alignment horizontal="right" vertical="center" wrapText="1"/>
    </xf>
    <xf numFmtId="0" fontId="20" fillId="7" borderId="1" xfId="1" applyFont="1" applyFill="1" applyBorder="1" applyAlignment="1">
      <alignment vertical="center"/>
    </xf>
    <xf numFmtId="0" fontId="19" fillId="7" borderId="1" xfId="0" applyFont="1" applyFill="1" applyBorder="1" applyAlignment="1">
      <alignment horizontal="center" vertical="center" wrapText="1"/>
    </xf>
    <xf numFmtId="38" fontId="15" fillId="7" borderId="1" xfId="3" applyFont="1" applyFill="1" applyBorder="1" applyAlignment="1">
      <alignment horizontal="right"/>
    </xf>
    <xf numFmtId="38" fontId="18" fillId="7" borderId="1" xfId="3" applyFont="1" applyFill="1" applyBorder="1" applyAlignment="1">
      <alignment horizontal="right" vertical="center"/>
    </xf>
    <xf numFmtId="0" fontId="20" fillId="7" borderId="1" xfId="1" applyFont="1" applyFill="1" applyBorder="1" applyAlignment="1">
      <alignment horizontal="left" vertical="center"/>
    </xf>
    <xf numFmtId="177" fontId="18" fillId="8" borderId="1" xfId="2" applyNumberFormat="1" applyFont="1" applyFill="1" applyBorder="1" applyAlignment="1">
      <alignment horizontal="right" vertical="center"/>
    </xf>
    <xf numFmtId="177" fontId="18" fillId="4" borderId="1" xfId="2" applyNumberFormat="1" applyFont="1" applyFill="1" applyBorder="1" applyAlignment="1">
      <alignment horizontal="right" vertical="center"/>
    </xf>
    <xf numFmtId="178" fontId="16" fillId="4" borderId="0" xfId="1" applyNumberFormat="1" applyFont="1" applyFill="1" applyAlignment="1">
      <alignment vertical="center"/>
    </xf>
    <xf numFmtId="179" fontId="7" fillId="0" borderId="1" xfId="1" applyNumberFormat="1" applyFont="1" applyBorder="1" applyAlignment="1">
      <alignment vertical="center"/>
    </xf>
    <xf numFmtId="0" fontId="18" fillId="6" borderId="1" xfId="1" applyFont="1" applyFill="1" applyBorder="1" applyAlignment="1">
      <alignment horizontal="left" vertical="center"/>
    </xf>
    <xf numFmtId="38" fontId="20" fillId="6" borderId="1" xfId="3" applyFont="1" applyFill="1" applyBorder="1" applyAlignment="1">
      <alignment horizontal="right" vertical="center"/>
    </xf>
    <xf numFmtId="0" fontId="20" fillId="6" borderId="1" xfId="1" applyFont="1" applyFill="1" applyBorder="1" applyAlignment="1">
      <alignment vertical="center"/>
    </xf>
    <xf numFmtId="0" fontId="18" fillId="4" borderId="1" xfId="1" applyFont="1" applyFill="1" applyBorder="1" applyAlignment="1">
      <alignment horizontal="left" vertical="center"/>
    </xf>
    <xf numFmtId="0" fontId="20" fillId="4" borderId="1" xfId="1" applyFont="1" applyFill="1" applyBorder="1" applyAlignment="1">
      <alignment horizontal="left" vertical="center"/>
    </xf>
    <xf numFmtId="38" fontId="20" fillId="4" borderId="1" xfId="3" applyFont="1" applyFill="1" applyBorder="1" applyAlignment="1">
      <alignment horizontal="right" vertical="center"/>
    </xf>
    <xf numFmtId="177" fontId="20" fillId="4" borderId="1" xfId="2" applyNumberFormat="1" applyFont="1" applyFill="1" applyBorder="1" applyAlignment="1">
      <alignment horizontal="right" vertical="center"/>
    </xf>
    <xf numFmtId="0" fontId="20" fillId="4" borderId="1" xfId="1" applyFont="1" applyFill="1" applyBorder="1" applyAlignment="1">
      <alignment vertical="center"/>
    </xf>
    <xf numFmtId="0" fontId="7" fillId="4" borderId="1" xfId="1" applyFont="1" applyFill="1" applyBorder="1" applyAlignment="1">
      <alignment vertical="center"/>
    </xf>
    <xf numFmtId="177" fontId="15" fillId="0" borderId="1" xfId="1" applyNumberFormat="1" applyFont="1" applyBorder="1" applyAlignment="1">
      <alignment vertical="center"/>
    </xf>
    <xf numFmtId="0" fontId="20" fillId="0" borderId="0" xfId="1" applyFont="1" applyAlignment="1">
      <alignment vertical="center"/>
    </xf>
    <xf numFmtId="5" fontId="16" fillId="4" borderId="0" xfId="1" applyNumberFormat="1" applyFont="1" applyFill="1" applyAlignment="1">
      <alignment vertical="center"/>
    </xf>
    <xf numFmtId="38" fontId="7" fillId="0" borderId="1" xfId="3" applyFont="1" applyBorder="1" applyAlignment="1">
      <alignment vertical="center"/>
    </xf>
    <xf numFmtId="0" fontId="24" fillId="0" borderId="0" xfId="1" applyFont="1"/>
    <xf numFmtId="0" fontId="24" fillId="0" borderId="0" xfId="1" applyFont="1" applyAlignment="1">
      <alignment vertical="center"/>
    </xf>
    <xf numFmtId="0" fontId="25" fillId="0" borderId="1" xfId="1" applyFont="1" applyBorder="1" applyAlignment="1">
      <alignment horizontal="left" vertical="center"/>
    </xf>
    <xf numFmtId="0" fontId="26" fillId="0" borderId="1" xfId="1" applyFont="1" applyBorder="1" applyAlignment="1">
      <alignment horizontal="left" vertical="center"/>
    </xf>
    <xf numFmtId="0" fontId="5" fillId="5" borderId="0" xfId="1" applyFont="1" applyFill="1" applyAlignment="1">
      <alignment horizontal="left" vertical="center"/>
    </xf>
    <xf numFmtId="0" fontId="6" fillId="0" borderId="0" xfId="0" applyFont="1">
      <alignment vertical="center"/>
    </xf>
    <xf numFmtId="0" fontId="18" fillId="2" borderId="1" xfId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5" fillId="2" borderId="1" xfId="1" applyFont="1" applyFill="1" applyBorder="1" applyAlignment="1">
      <alignment horizontal="center" vertical="center"/>
    </xf>
    <xf numFmtId="0" fontId="15" fillId="2" borderId="2" xfId="1" applyFont="1" applyFill="1" applyBorder="1" applyAlignment="1">
      <alignment horizontal="center" vertical="center"/>
    </xf>
    <xf numFmtId="0" fontId="15" fillId="2" borderId="3" xfId="1" applyFont="1" applyFill="1" applyBorder="1" applyAlignment="1">
      <alignment horizontal="center" vertical="center"/>
    </xf>
    <xf numFmtId="0" fontId="18" fillId="2" borderId="4" xfId="1" applyFont="1" applyFill="1" applyBorder="1" applyAlignment="1">
      <alignment horizontal="center" vertical="center" wrapText="1"/>
    </xf>
    <xf numFmtId="0" fontId="18" fillId="2" borderId="5" xfId="1" applyFont="1" applyFill="1" applyBorder="1" applyAlignment="1">
      <alignment horizontal="center" vertical="center" wrapText="1"/>
    </xf>
    <xf numFmtId="0" fontId="18" fillId="2" borderId="6" xfId="1" applyFont="1" applyFill="1" applyBorder="1" applyAlignment="1">
      <alignment horizontal="center" vertical="center" wrapText="1"/>
    </xf>
  </cellXfs>
  <cellStyles count="4">
    <cellStyle name="桁区切り" xfId="3" builtinId="6"/>
    <cellStyle name="桁区切り [0.00]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8"/>
  <sheetViews>
    <sheetView zoomScaleNormal="100" workbookViewId="0">
      <selection activeCell="B22" sqref="B22"/>
    </sheetView>
  </sheetViews>
  <sheetFormatPr defaultColWidth="8.875" defaultRowHeight="14.25" x14ac:dyDescent="0.2"/>
  <cols>
    <col min="1" max="1" width="34.875" style="2" customWidth="1"/>
    <col min="2" max="3" width="32.125" style="2" customWidth="1"/>
    <col min="4" max="4" width="16.5" style="2" customWidth="1"/>
    <col min="5" max="5" width="11.125" style="2" customWidth="1"/>
    <col min="6" max="6" width="10.5" style="2" bestFit="1" customWidth="1"/>
    <col min="7" max="7" width="11.875" style="2" customWidth="1"/>
    <col min="8" max="8" width="12" style="2" bestFit="1" customWidth="1"/>
    <col min="9" max="9" width="19.125" style="2" bestFit="1" customWidth="1"/>
    <col min="10" max="10" width="32.625" style="2" customWidth="1"/>
    <col min="11" max="11" width="13" style="2" bestFit="1" customWidth="1"/>
    <col min="12" max="12" width="9.5" style="11" hidden="1" customWidth="1"/>
    <col min="13" max="16384" width="8.875" style="2"/>
  </cols>
  <sheetData>
    <row r="1" spans="1:12" ht="24.95" customHeight="1" x14ac:dyDescent="0.25">
      <c r="A1" s="1" t="s">
        <v>1</v>
      </c>
      <c r="B1" s="89" t="s">
        <v>39</v>
      </c>
      <c r="C1" s="90"/>
      <c r="L1" s="45" t="s">
        <v>34</v>
      </c>
    </row>
    <row r="2" spans="1:12" ht="24.95" customHeight="1" x14ac:dyDescent="0.25">
      <c r="A2" s="1" t="s">
        <v>2</v>
      </c>
      <c r="B2" s="89" t="s">
        <v>54</v>
      </c>
      <c r="C2" s="90"/>
      <c r="L2" s="3" t="s">
        <v>38</v>
      </c>
    </row>
    <row r="3" spans="1:12" ht="24.95" customHeight="1" x14ac:dyDescent="0.2">
      <c r="D3" s="4"/>
      <c r="L3" s="45" t="s">
        <v>32</v>
      </c>
    </row>
    <row r="4" spans="1:12" ht="24.95" customHeight="1" x14ac:dyDescent="0.25">
      <c r="A4" s="5" t="s">
        <v>28</v>
      </c>
      <c r="B4" s="6"/>
      <c r="C4" s="6"/>
      <c r="D4" s="6"/>
      <c r="L4" s="45" t="s">
        <v>36</v>
      </c>
    </row>
    <row r="5" spans="1:12" ht="30" customHeight="1" x14ac:dyDescent="0.3">
      <c r="C5" s="7"/>
      <c r="D5" s="8" t="s">
        <v>29</v>
      </c>
      <c r="E5" s="9"/>
      <c r="F5" s="10"/>
      <c r="I5" s="70">
        <f>I56</f>
        <v>680000</v>
      </c>
    </row>
    <row r="6" spans="1:12" ht="20.25" customHeight="1" x14ac:dyDescent="0.2">
      <c r="A6" s="91" t="s">
        <v>55</v>
      </c>
      <c r="B6" s="91" t="s">
        <v>8</v>
      </c>
      <c r="C6" s="91" t="s">
        <v>56</v>
      </c>
      <c r="D6" s="91" t="s">
        <v>3</v>
      </c>
      <c r="E6" s="92"/>
      <c r="F6" s="92"/>
      <c r="G6" s="92"/>
      <c r="H6" s="92"/>
      <c r="I6" s="92"/>
      <c r="J6" s="93" t="s">
        <v>0</v>
      </c>
    </row>
    <row r="7" spans="1:12" ht="20.25" customHeight="1" x14ac:dyDescent="0.2">
      <c r="A7" s="91"/>
      <c r="B7" s="92"/>
      <c r="C7" s="91"/>
      <c r="D7" s="41" t="s">
        <v>43</v>
      </c>
      <c r="E7" s="37" t="s">
        <v>10</v>
      </c>
      <c r="F7" s="13"/>
      <c r="G7" s="37" t="s">
        <v>10</v>
      </c>
      <c r="H7" s="13"/>
      <c r="I7" s="36" t="s">
        <v>44</v>
      </c>
      <c r="J7" s="93"/>
    </row>
    <row r="8" spans="1:12" ht="24.95" customHeight="1" x14ac:dyDescent="0.2">
      <c r="A8" s="44" t="s">
        <v>5</v>
      </c>
      <c r="B8" s="12"/>
      <c r="C8" s="23"/>
      <c r="D8" s="23"/>
      <c r="E8" s="23"/>
      <c r="F8" s="23"/>
      <c r="G8" s="23"/>
      <c r="H8" s="23"/>
      <c r="I8" s="23"/>
      <c r="J8" s="59"/>
    </row>
    <row r="9" spans="1:12" ht="24.95" customHeight="1" x14ac:dyDescent="0.2">
      <c r="A9" s="17"/>
      <c r="B9" s="67"/>
      <c r="C9" s="14" t="s">
        <v>15</v>
      </c>
      <c r="D9" s="66"/>
      <c r="E9" s="32"/>
      <c r="F9" s="32"/>
      <c r="G9" s="63"/>
      <c r="H9" s="63"/>
      <c r="I9" s="46">
        <f>I10</f>
        <v>391000</v>
      </c>
      <c r="J9" s="59"/>
      <c r="L9" s="2"/>
    </row>
    <row r="10" spans="1:12" ht="24.95" customHeight="1" x14ac:dyDescent="0.2">
      <c r="A10" s="17"/>
      <c r="B10" s="18" t="s">
        <v>57</v>
      </c>
      <c r="C10" s="18"/>
      <c r="D10" s="51"/>
      <c r="E10" s="52"/>
      <c r="F10" s="52"/>
      <c r="G10" s="53"/>
      <c r="H10" s="53"/>
      <c r="I10" s="27">
        <f>SUM(I11:I13)</f>
        <v>391000</v>
      </c>
      <c r="J10" s="59"/>
      <c r="L10" s="2"/>
    </row>
    <row r="11" spans="1:12" ht="24.95" customHeight="1" x14ac:dyDescent="0.2">
      <c r="A11" s="20"/>
      <c r="B11" s="17"/>
      <c r="C11" s="17" t="s">
        <v>9</v>
      </c>
      <c r="D11" s="38">
        <v>2000</v>
      </c>
      <c r="E11" s="21">
        <v>10</v>
      </c>
      <c r="F11" s="21" t="s">
        <v>34</v>
      </c>
      <c r="G11" s="22">
        <v>10</v>
      </c>
      <c r="H11" s="22" t="s">
        <v>35</v>
      </c>
      <c r="I11" s="21">
        <f>IF(D11*IF(E11="",1,E11)*IF(G11="",1,G11)=0,"",D11*IF(E11="",1,E11)*IF(G11="",1,G11))</f>
        <v>200000</v>
      </c>
      <c r="J11" s="60"/>
    </row>
    <row r="12" spans="1:12" ht="24.95" customHeight="1" x14ac:dyDescent="0.2">
      <c r="A12" s="20"/>
      <c r="B12" s="17"/>
      <c r="C12" s="17" t="s">
        <v>61</v>
      </c>
      <c r="D12" s="39">
        <v>3800</v>
      </c>
      <c r="E12" s="21">
        <v>5</v>
      </c>
      <c r="F12" s="21" t="s">
        <v>33</v>
      </c>
      <c r="G12" s="22">
        <v>10</v>
      </c>
      <c r="H12" s="22" t="s">
        <v>35</v>
      </c>
      <c r="I12" s="21">
        <f t="shared" ref="I12" si="0">IF(D12*IF(E12="",1,E12)*IF(G12="",1,G12)=0,"",D12*IF(E12="",1,E12)*IF(G12="",1,G12))</f>
        <v>190000</v>
      </c>
      <c r="J12" s="60"/>
    </row>
    <row r="13" spans="1:12" ht="24.95" customHeight="1" x14ac:dyDescent="0.2">
      <c r="A13" s="20"/>
      <c r="B13" s="20"/>
      <c r="C13" s="17" t="s">
        <v>11</v>
      </c>
      <c r="D13" s="39">
        <v>100</v>
      </c>
      <c r="E13" s="21"/>
      <c r="F13" s="21"/>
      <c r="G13" s="22">
        <v>10</v>
      </c>
      <c r="H13" s="22" t="s">
        <v>35</v>
      </c>
      <c r="I13" s="21">
        <f>IF(D13*IF(E13="",1,E13)*IF(G13="",1,G13)=0,"",D13*IF(E13="",1,E13)*IF(G13="",1,G13))</f>
        <v>1000</v>
      </c>
      <c r="J13" s="60"/>
    </row>
    <row r="14" spans="1:12" ht="24.95" customHeight="1" x14ac:dyDescent="0.2">
      <c r="A14" s="72" t="s">
        <v>13</v>
      </c>
      <c r="B14" s="44"/>
      <c r="C14" s="44"/>
      <c r="D14" s="73"/>
      <c r="E14" s="33"/>
      <c r="F14" s="33"/>
      <c r="G14" s="74"/>
      <c r="H14" s="74"/>
      <c r="I14" s="28">
        <f>I9</f>
        <v>391000</v>
      </c>
      <c r="J14" s="60"/>
    </row>
    <row r="15" spans="1:12" ht="20.25" customHeight="1" x14ac:dyDescent="0.2">
      <c r="A15" s="91" t="s">
        <v>55</v>
      </c>
      <c r="B15" s="91" t="s">
        <v>8</v>
      </c>
      <c r="C15" s="91" t="s">
        <v>56</v>
      </c>
      <c r="D15" s="91" t="s">
        <v>3</v>
      </c>
      <c r="E15" s="92"/>
      <c r="F15" s="92"/>
      <c r="G15" s="92"/>
      <c r="H15" s="92"/>
      <c r="I15" s="92"/>
      <c r="J15" s="93" t="s">
        <v>0</v>
      </c>
    </row>
    <row r="16" spans="1:12" ht="20.25" customHeight="1" x14ac:dyDescent="0.2">
      <c r="A16" s="91"/>
      <c r="B16" s="92"/>
      <c r="C16" s="91"/>
      <c r="D16" s="41" t="s">
        <v>43</v>
      </c>
      <c r="E16" s="37" t="s">
        <v>10</v>
      </c>
      <c r="F16" s="13"/>
      <c r="G16" s="37" t="s">
        <v>10</v>
      </c>
      <c r="H16" s="13"/>
      <c r="I16" s="36" t="s">
        <v>44</v>
      </c>
      <c r="J16" s="93"/>
    </row>
    <row r="17" spans="1:12" ht="24.95" customHeight="1" x14ac:dyDescent="0.2">
      <c r="A17" s="44" t="s">
        <v>6</v>
      </c>
      <c r="B17" s="12"/>
      <c r="C17" s="12"/>
      <c r="D17" s="40"/>
      <c r="E17" s="15"/>
      <c r="F17" s="15"/>
      <c r="G17" s="16"/>
      <c r="H17" s="16"/>
      <c r="J17" s="59"/>
    </row>
    <row r="18" spans="1:12" ht="24.95" customHeight="1" x14ac:dyDescent="0.2">
      <c r="A18" s="17"/>
      <c r="B18" s="64"/>
      <c r="C18" s="14" t="s">
        <v>12</v>
      </c>
      <c r="D18" s="66"/>
      <c r="E18" s="32"/>
      <c r="F18" s="32"/>
      <c r="G18" s="63"/>
      <c r="H18" s="63"/>
      <c r="I18" s="46">
        <f>I19+I22</f>
        <v>8850</v>
      </c>
      <c r="J18" s="59"/>
    </row>
    <row r="19" spans="1:12" ht="24.75" customHeight="1" x14ac:dyDescent="0.2">
      <c r="A19" s="17"/>
      <c r="B19" s="26" t="s">
        <v>57</v>
      </c>
      <c r="C19" s="18"/>
      <c r="D19" s="51"/>
      <c r="E19" s="52"/>
      <c r="F19" s="52"/>
      <c r="G19" s="53"/>
      <c r="H19" s="53"/>
      <c r="I19" s="27">
        <f>SUM(I20:I21)</f>
        <v>6650</v>
      </c>
      <c r="J19" s="60"/>
    </row>
    <row r="20" spans="1:12" ht="24.95" customHeight="1" x14ac:dyDescent="0.2">
      <c r="A20" s="17"/>
      <c r="B20" s="17"/>
      <c r="C20" s="17" t="s">
        <v>22</v>
      </c>
      <c r="D20" s="38">
        <v>155</v>
      </c>
      <c r="E20" s="21">
        <v>15</v>
      </c>
      <c r="F20" s="21" t="s">
        <v>33</v>
      </c>
      <c r="G20" s="22">
        <v>2</v>
      </c>
      <c r="H20" s="22" t="s">
        <v>35</v>
      </c>
      <c r="I20" s="15">
        <f t="shared" ref="I20:I24" si="1">IF(D20*IF(E20="",1,E20)*IF(G20="",1,G20)=0,"",D20*IF(E20="",1,E20)*IF(G20="",1,G20))</f>
        <v>4650</v>
      </c>
      <c r="J20" s="60"/>
    </row>
    <row r="21" spans="1:12" ht="24.95" customHeight="1" x14ac:dyDescent="0.2">
      <c r="A21" s="17"/>
      <c r="B21" s="17"/>
      <c r="C21" s="17" t="s">
        <v>12</v>
      </c>
      <c r="D21" s="38">
        <v>100</v>
      </c>
      <c r="E21" s="21">
        <v>20</v>
      </c>
      <c r="F21" s="21" t="s">
        <v>33</v>
      </c>
      <c r="G21" s="22">
        <v>1</v>
      </c>
      <c r="H21" s="22" t="s">
        <v>35</v>
      </c>
      <c r="I21" s="21">
        <f t="shared" si="1"/>
        <v>2000</v>
      </c>
      <c r="J21" s="60"/>
    </row>
    <row r="22" spans="1:12" ht="24.95" customHeight="1" x14ac:dyDescent="0.2">
      <c r="A22" s="17"/>
      <c r="B22" s="18" t="s">
        <v>58</v>
      </c>
      <c r="C22" s="18"/>
      <c r="D22" s="54"/>
      <c r="E22" s="52"/>
      <c r="F22" s="52"/>
      <c r="G22" s="53"/>
      <c r="H22" s="53"/>
      <c r="I22" s="27">
        <f>SUM(I23:I24)</f>
        <v>2200</v>
      </c>
      <c r="J22" s="60"/>
    </row>
    <row r="23" spans="1:12" ht="24.95" customHeight="1" x14ac:dyDescent="0.2">
      <c r="A23" s="17"/>
      <c r="B23" s="17"/>
      <c r="C23" s="17" t="s">
        <v>59</v>
      </c>
      <c r="D23" s="38">
        <v>2</v>
      </c>
      <c r="E23" s="21">
        <v>50</v>
      </c>
      <c r="F23" s="21" t="s">
        <v>33</v>
      </c>
      <c r="G23" s="22">
        <v>2</v>
      </c>
      <c r="H23" s="22" t="s">
        <v>35</v>
      </c>
      <c r="I23" s="15">
        <f t="shared" si="1"/>
        <v>200</v>
      </c>
      <c r="J23" s="60"/>
    </row>
    <row r="24" spans="1:12" ht="24.95" customHeight="1" x14ac:dyDescent="0.2">
      <c r="A24" s="17"/>
      <c r="B24" s="25"/>
      <c r="C24" s="17" t="s">
        <v>60</v>
      </c>
      <c r="D24" s="38">
        <v>1000</v>
      </c>
      <c r="E24" s="21"/>
      <c r="F24" s="21" t="s">
        <v>33</v>
      </c>
      <c r="G24" s="22">
        <v>2</v>
      </c>
      <c r="H24" s="22" t="s">
        <v>35</v>
      </c>
      <c r="I24" s="21">
        <f t="shared" si="1"/>
        <v>2000</v>
      </c>
      <c r="J24" s="60"/>
    </row>
    <row r="25" spans="1:12" ht="24.95" customHeight="1" x14ac:dyDescent="0.2">
      <c r="A25" s="72" t="s">
        <v>13</v>
      </c>
      <c r="B25" s="44"/>
      <c r="C25" s="44"/>
      <c r="D25" s="73"/>
      <c r="E25" s="33"/>
      <c r="F25" s="33"/>
      <c r="G25" s="74"/>
      <c r="H25" s="74"/>
      <c r="I25" s="28">
        <f>I18</f>
        <v>8850</v>
      </c>
      <c r="J25" s="60"/>
      <c r="L25" s="29"/>
    </row>
    <row r="26" spans="1:12" ht="20.25" customHeight="1" x14ac:dyDescent="0.2">
      <c r="A26" s="91" t="s">
        <v>55</v>
      </c>
      <c r="B26" s="91" t="s">
        <v>8</v>
      </c>
      <c r="C26" s="91" t="s">
        <v>56</v>
      </c>
      <c r="D26" s="91" t="s">
        <v>3</v>
      </c>
      <c r="E26" s="92"/>
      <c r="F26" s="92"/>
      <c r="G26" s="92"/>
      <c r="H26" s="92"/>
      <c r="I26" s="92"/>
      <c r="J26" s="93" t="s">
        <v>0</v>
      </c>
    </row>
    <row r="27" spans="1:12" ht="20.25" customHeight="1" x14ac:dyDescent="0.2">
      <c r="A27" s="91"/>
      <c r="B27" s="92"/>
      <c r="C27" s="91"/>
      <c r="D27" s="41" t="s">
        <v>43</v>
      </c>
      <c r="E27" s="37" t="s">
        <v>10</v>
      </c>
      <c r="F27" s="13"/>
      <c r="G27" s="37" t="s">
        <v>10</v>
      </c>
      <c r="H27" s="13"/>
      <c r="I27" s="36" t="s">
        <v>44</v>
      </c>
      <c r="J27" s="93"/>
    </row>
    <row r="28" spans="1:12" ht="24.95" customHeight="1" x14ac:dyDescent="0.2">
      <c r="A28" s="44" t="s">
        <v>7</v>
      </c>
      <c r="B28" s="23"/>
      <c r="C28" s="23"/>
      <c r="D28" s="23"/>
      <c r="E28" s="23"/>
      <c r="F28" s="23"/>
      <c r="G28" s="23"/>
      <c r="H28" s="23"/>
      <c r="I28" s="23"/>
      <c r="J28" s="60"/>
    </row>
    <row r="29" spans="1:12" ht="24.95" customHeight="1" x14ac:dyDescent="0.25">
      <c r="A29" s="17"/>
      <c r="B29" s="64"/>
      <c r="C29" s="14" t="s">
        <v>18</v>
      </c>
      <c r="D29" s="65"/>
      <c r="E29" s="14"/>
      <c r="F29" s="14"/>
      <c r="G29" s="14"/>
      <c r="H29" s="14"/>
      <c r="I29" s="30">
        <f>I30+I33</f>
        <v>20900</v>
      </c>
      <c r="J29" s="60"/>
    </row>
    <row r="30" spans="1:12" ht="24.95" customHeight="1" x14ac:dyDescent="0.25">
      <c r="A30" s="17"/>
      <c r="B30" s="18" t="s">
        <v>62</v>
      </c>
      <c r="C30" s="55"/>
      <c r="D30" s="56"/>
      <c r="E30" s="57"/>
      <c r="F30" s="57"/>
      <c r="G30" s="57"/>
      <c r="H30" s="57"/>
      <c r="I30" s="31">
        <f>SUM(I31:I32)</f>
        <v>9500</v>
      </c>
      <c r="J30" s="60"/>
    </row>
    <row r="31" spans="1:12" ht="24.95" customHeight="1" x14ac:dyDescent="0.2">
      <c r="A31" s="17"/>
      <c r="B31" s="17"/>
      <c r="C31" s="17" t="s">
        <v>16</v>
      </c>
      <c r="D31" s="38">
        <v>2500</v>
      </c>
      <c r="E31" s="21">
        <v>2</v>
      </c>
      <c r="F31" s="21" t="s">
        <v>33</v>
      </c>
      <c r="G31" s="22">
        <v>1</v>
      </c>
      <c r="H31" s="22" t="s">
        <v>37</v>
      </c>
      <c r="I31" s="21">
        <f>IF(D31*IF(E31="",1,E31)*IF(G31="",1,G31)=0,"",D31*IF(E31="",1,E31)*IF(G31="",1,G31))</f>
        <v>5000</v>
      </c>
      <c r="J31" s="60"/>
    </row>
    <row r="32" spans="1:12" ht="24.95" customHeight="1" x14ac:dyDescent="0.2">
      <c r="A32" s="17"/>
      <c r="B32" s="17"/>
      <c r="C32" s="17" t="s">
        <v>17</v>
      </c>
      <c r="D32" s="38">
        <v>1500</v>
      </c>
      <c r="E32" s="21">
        <v>3</v>
      </c>
      <c r="F32" s="21" t="s">
        <v>33</v>
      </c>
      <c r="G32" s="22">
        <v>1</v>
      </c>
      <c r="H32" s="22" t="s">
        <v>37</v>
      </c>
      <c r="I32" s="21">
        <f t="shared" ref="I32" si="2">IF(D32*IF(E32="",1,E32)*IF(G32="",1,G32)=0,"",D32*IF(E32="",1,E32)*IF(G32="",1,G32))</f>
        <v>4500</v>
      </c>
      <c r="J32" s="60"/>
    </row>
    <row r="33" spans="1:10" ht="24.95" customHeight="1" x14ac:dyDescent="0.2">
      <c r="A33" s="17"/>
      <c r="B33" s="18" t="s">
        <v>63</v>
      </c>
      <c r="C33" s="18"/>
      <c r="D33" s="54"/>
      <c r="E33" s="52"/>
      <c r="F33" s="52"/>
      <c r="G33" s="53"/>
      <c r="H33" s="53"/>
      <c r="I33" s="27">
        <f>SUM(I34:I36)</f>
        <v>11400</v>
      </c>
      <c r="J33" s="60"/>
    </row>
    <row r="34" spans="1:10" ht="24.95" customHeight="1" x14ac:dyDescent="0.2">
      <c r="A34" s="17"/>
      <c r="C34" s="17" t="s">
        <v>19</v>
      </c>
      <c r="D34" s="38">
        <v>50</v>
      </c>
      <c r="E34" s="21">
        <v>15</v>
      </c>
      <c r="F34" s="21" t="s">
        <v>33</v>
      </c>
      <c r="G34" s="22">
        <v>4</v>
      </c>
      <c r="H34" s="22" t="s">
        <v>37</v>
      </c>
      <c r="I34" s="21">
        <f>IF(D34*IF(E34="",1,E34)*IF(G34="",1,G34)=0,"",D34*IF(E34="",1,E34)*IF(G34="",1,G34))</f>
        <v>3000</v>
      </c>
      <c r="J34" s="60"/>
    </row>
    <row r="35" spans="1:10" ht="24.95" customHeight="1" x14ac:dyDescent="0.2">
      <c r="A35" s="17"/>
      <c r="B35" s="17"/>
      <c r="C35" s="17" t="s">
        <v>20</v>
      </c>
      <c r="D35" s="38">
        <v>40</v>
      </c>
      <c r="E35" s="21">
        <v>15</v>
      </c>
      <c r="F35" s="21" t="s">
        <v>33</v>
      </c>
      <c r="G35" s="22">
        <v>4</v>
      </c>
      <c r="H35" s="22" t="s">
        <v>37</v>
      </c>
      <c r="I35" s="21">
        <f>IF(D35*IF(E35="",1,E35)*IF(G35="",1,G35)=0,"",D35*IF(E35="",1,E35)*IF(G35="",1,G35))</f>
        <v>2400</v>
      </c>
      <c r="J35" s="60"/>
    </row>
    <row r="36" spans="1:10" ht="24.95" customHeight="1" x14ac:dyDescent="0.2">
      <c r="A36" s="20"/>
      <c r="B36" s="20"/>
      <c r="C36" s="17" t="s">
        <v>21</v>
      </c>
      <c r="D36" s="39">
        <v>300</v>
      </c>
      <c r="E36" s="21">
        <v>5</v>
      </c>
      <c r="F36" s="21" t="s">
        <v>33</v>
      </c>
      <c r="G36" s="22">
        <v>4</v>
      </c>
      <c r="H36" s="22" t="s">
        <v>37</v>
      </c>
      <c r="I36" s="21">
        <f>IF(D36*IF(E36="",1,E36)*IF(G36="",1,G36)=0,"",D36*IF(E36="",1,E36)*IF(G36="",1,G36))</f>
        <v>6000</v>
      </c>
      <c r="J36" s="60"/>
    </row>
    <row r="37" spans="1:10" ht="24.95" customHeight="1" x14ac:dyDescent="0.2">
      <c r="A37" s="20"/>
      <c r="B37" s="61"/>
      <c r="C37" s="14" t="s">
        <v>24</v>
      </c>
      <c r="D37" s="62"/>
      <c r="E37" s="32"/>
      <c r="F37" s="32"/>
      <c r="G37" s="63"/>
      <c r="H37" s="63"/>
      <c r="I37" s="46">
        <f>I38</f>
        <v>100000</v>
      </c>
      <c r="J37" s="60"/>
    </row>
    <row r="38" spans="1:10" ht="24.95" customHeight="1" x14ac:dyDescent="0.2">
      <c r="A38" s="20"/>
      <c r="B38" s="18" t="s">
        <v>14</v>
      </c>
      <c r="C38" s="57"/>
      <c r="D38" s="58"/>
      <c r="E38" s="52"/>
      <c r="F38" s="52"/>
      <c r="G38" s="53"/>
      <c r="H38" s="53"/>
      <c r="I38" s="27">
        <f>SUM(I39:I40)</f>
        <v>100000</v>
      </c>
      <c r="J38" s="60"/>
    </row>
    <row r="39" spans="1:10" ht="24.95" customHeight="1" x14ac:dyDescent="0.2">
      <c r="A39" s="20"/>
      <c r="B39" s="19"/>
      <c r="C39" s="17" t="s">
        <v>25</v>
      </c>
      <c r="D39" s="39">
        <v>100</v>
      </c>
      <c r="E39" s="21">
        <v>500</v>
      </c>
      <c r="F39" s="21" t="s">
        <v>33</v>
      </c>
      <c r="G39" s="22">
        <v>1</v>
      </c>
      <c r="H39" s="22" t="s">
        <v>31</v>
      </c>
      <c r="I39" s="21">
        <f>IF(D39*IF(E39="",1,E39)*IF(G39="",1,G39)=0,"",D39*IF(E39="",1,E39)*IF(G39="",1,G39))</f>
        <v>50000</v>
      </c>
      <c r="J39" s="60"/>
    </row>
    <row r="40" spans="1:10" ht="24.95" customHeight="1" x14ac:dyDescent="0.2">
      <c r="A40" s="20"/>
      <c r="B40" s="20"/>
      <c r="C40" s="17" t="s">
        <v>26</v>
      </c>
      <c r="D40" s="39">
        <v>100</v>
      </c>
      <c r="E40" s="21">
        <v>500</v>
      </c>
      <c r="F40" s="21" t="s">
        <v>33</v>
      </c>
      <c r="G40" s="22">
        <v>1</v>
      </c>
      <c r="H40" s="22" t="s">
        <v>31</v>
      </c>
      <c r="I40" s="21">
        <f>IF(D40*IF(E40="",1,E40)*IF(G40="",1,G40)=0,"",D40*IF(E40="",1,E40)*IF(G40="",1,G40))</f>
        <v>50000</v>
      </c>
      <c r="J40" s="60"/>
    </row>
    <row r="41" spans="1:10" ht="24.95" customHeight="1" x14ac:dyDescent="0.2">
      <c r="A41" s="72" t="s">
        <v>13</v>
      </c>
      <c r="B41" s="44"/>
      <c r="C41" s="44"/>
      <c r="D41" s="73"/>
      <c r="E41" s="33"/>
      <c r="F41" s="33"/>
      <c r="G41" s="74"/>
      <c r="H41" s="74"/>
      <c r="I41" s="28">
        <f>I29+I37</f>
        <v>120900</v>
      </c>
      <c r="J41" s="60"/>
    </row>
    <row r="42" spans="1:10" ht="20.25" customHeight="1" x14ac:dyDescent="0.2">
      <c r="A42" s="91" t="s">
        <v>55</v>
      </c>
      <c r="B42" s="91" t="s">
        <v>8</v>
      </c>
      <c r="C42" s="91" t="s">
        <v>56</v>
      </c>
      <c r="D42" s="91" t="s">
        <v>3</v>
      </c>
      <c r="E42" s="92"/>
      <c r="F42" s="92"/>
      <c r="G42" s="92"/>
      <c r="H42" s="92"/>
      <c r="I42" s="92"/>
      <c r="J42" s="93" t="s">
        <v>0</v>
      </c>
    </row>
    <row r="43" spans="1:10" ht="20.25" customHeight="1" x14ac:dyDescent="0.2">
      <c r="A43" s="91"/>
      <c r="B43" s="92"/>
      <c r="C43" s="91"/>
      <c r="D43" s="41" t="s">
        <v>43</v>
      </c>
      <c r="E43" s="37" t="s">
        <v>10</v>
      </c>
      <c r="F43" s="13"/>
      <c r="G43" s="37" t="s">
        <v>10</v>
      </c>
      <c r="H43" s="13"/>
      <c r="I43" s="36" t="s">
        <v>44</v>
      </c>
      <c r="J43" s="93"/>
    </row>
    <row r="44" spans="1:10" ht="24.95" customHeight="1" x14ac:dyDescent="0.2">
      <c r="A44" s="44" t="s">
        <v>47</v>
      </c>
      <c r="B44" s="23"/>
      <c r="C44" s="23"/>
      <c r="D44" s="23"/>
      <c r="E44" s="23"/>
      <c r="F44" s="23"/>
      <c r="G44" s="23"/>
      <c r="H44" s="23"/>
      <c r="I44" s="23"/>
      <c r="J44" s="60"/>
    </row>
    <row r="45" spans="1:10" ht="24.95" customHeight="1" x14ac:dyDescent="0.25">
      <c r="A45" s="17"/>
      <c r="B45" s="64"/>
      <c r="C45" s="14" t="s">
        <v>52</v>
      </c>
      <c r="D45" s="65"/>
      <c r="E45" s="14"/>
      <c r="F45" s="14"/>
      <c r="G45" s="14"/>
      <c r="H45" s="14"/>
      <c r="I45" s="30">
        <f>I46</f>
        <v>50000</v>
      </c>
      <c r="J45" s="60"/>
    </row>
    <row r="46" spans="1:10" ht="24.95" customHeight="1" x14ac:dyDescent="0.25">
      <c r="A46" s="17"/>
      <c r="B46" s="18" t="s">
        <v>45</v>
      </c>
      <c r="C46" s="55"/>
      <c r="D46" s="56"/>
      <c r="E46" s="57"/>
      <c r="F46" s="57"/>
      <c r="G46" s="57"/>
      <c r="H46" s="57"/>
      <c r="I46" s="31">
        <f>SUM(I47:I47)</f>
        <v>50000</v>
      </c>
      <c r="J46" s="60"/>
    </row>
    <row r="47" spans="1:10" ht="24.95" customHeight="1" x14ac:dyDescent="0.2">
      <c r="A47" s="17"/>
      <c r="B47" s="17"/>
      <c r="C47" s="17" t="s">
        <v>76</v>
      </c>
      <c r="D47" s="38">
        <v>50000</v>
      </c>
      <c r="E47" s="21">
        <v>1</v>
      </c>
      <c r="F47" s="21" t="s">
        <v>35</v>
      </c>
      <c r="G47" s="22"/>
      <c r="H47" s="22"/>
      <c r="I47" s="21">
        <f>IF(D47*IF(E47="",1,E47)*IF(G47="",1,G47)=0,"",D47*IF(E47="",1,E47)*IF(G47="",1,G47))</f>
        <v>50000</v>
      </c>
      <c r="J47" s="60"/>
    </row>
    <row r="48" spans="1:10" ht="24.95" customHeight="1" x14ac:dyDescent="0.25">
      <c r="A48" s="17"/>
      <c r="B48" s="64"/>
      <c r="C48" s="14" t="s">
        <v>53</v>
      </c>
      <c r="D48" s="65"/>
      <c r="E48" s="14"/>
      <c r="F48" s="14"/>
      <c r="G48" s="14"/>
      <c r="H48" s="14"/>
      <c r="I48" s="30">
        <f>I49</f>
        <v>100000</v>
      </c>
      <c r="J48" s="60"/>
    </row>
    <row r="49" spans="1:10" ht="24.95" customHeight="1" x14ac:dyDescent="0.25">
      <c r="A49" s="17"/>
      <c r="B49" s="18" t="s">
        <v>45</v>
      </c>
      <c r="C49" s="55"/>
      <c r="D49" s="56"/>
      <c r="E49" s="57"/>
      <c r="F49" s="57"/>
      <c r="G49" s="57"/>
      <c r="H49" s="57"/>
      <c r="I49" s="31">
        <v>100000</v>
      </c>
      <c r="J49" s="60"/>
    </row>
    <row r="50" spans="1:10" ht="24.95" customHeight="1" x14ac:dyDescent="0.2">
      <c r="A50" s="17"/>
      <c r="B50" s="17"/>
      <c r="C50" s="88" t="s">
        <v>79</v>
      </c>
      <c r="D50" s="38">
        <v>30000</v>
      </c>
      <c r="E50" s="21">
        <v>1</v>
      </c>
      <c r="F50" s="21" t="s">
        <v>35</v>
      </c>
      <c r="G50" s="22"/>
      <c r="H50" s="22"/>
      <c r="I50" s="21">
        <f>IF(D50*IF(E50="",1,E50)*IF(G50="",1,G50)=0,"",D50*IF(E50="",1,E50)*IF(G50="",1,G50))</f>
        <v>30000</v>
      </c>
      <c r="J50" s="60"/>
    </row>
    <row r="51" spans="1:10" ht="24.95" customHeight="1" x14ac:dyDescent="0.2">
      <c r="A51" s="72" t="s">
        <v>13</v>
      </c>
      <c r="B51" s="44"/>
      <c r="C51" s="44"/>
      <c r="D51" s="73"/>
      <c r="E51" s="33"/>
      <c r="F51" s="33"/>
      <c r="G51" s="74"/>
      <c r="H51" s="74"/>
      <c r="I51" s="28">
        <f>I45+I48</f>
        <v>150000</v>
      </c>
      <c r="J51" s="60"/>
    </row>
    <row r="52" spans="1:10" ht="20.25" customHeight="1" x14ac:dyDescent="0.2"/>
    <row r="53" spans="1:10" ht="24.95" customHeight="1" x14ac:dyDescent="0.2">
      <c r="A53" s="24" t="s">
        <v>23</v>
      </c>
      <c r="B53" s="24"/>
      <c r="C53" s="24"/>
      <c r="D53" s="47"/>
      <c r="E53" s="24"/>
      <c r="F53" s="24"/>
      <c r="G53" s="24"/>
      <c r="H53" s="24"/>
      <c r="I53" s="68">
        <f>I14+I25+I41+I51</f>
        <v>670750</v>
      </c>
      <c r="J53" s="60"/>
    </row>
    <row r="54" spans="1:10" ht="24.95" customHeight="1" x14ac:dyDescent="0.2">
      <c r="A54" s="42" t="s">
        <v>49</v>
      </c>
      <c r="B54" s="48"/>
      <c r="C54" s="48"/>
      <c r="D54" s="49"/>
      <c r="E54" s="48"/>
      <c r="F54" s="48"/>
      <c r="G54" s="48"/>
      <c r="H54" s="48"/>
      <c r="I54" s="84">
        <v>10000</v>
      </c>
      <c r="J54" s="60"/>
    </row>
    <row r="55" spans="1:10" ht="24.95" customHeight="1" x14ac:dyDescent="0.2">
      <c r="A55" s="42" t="s">
        <v>4</v>
      </c>
      <c r="B55" s="48"/>
      <c r="C55" s="48"/>
      <c r="D55" s="49"/>
      <c r="E55" s="48"/>
      <c r="F55" s="48"/>
      <c r="G55" s="48"/>
      <c r="H55" s="48"/>
      <c r="I55" s="84">
        <v>-750</v>
      </c>
      <c r="J55" s="60"/>
    </row>
    <row r="56" spans="1:10" ht="24.95" customHeight="1" x14ac:dyDescent="0.2">
      <c r="A56" s="75" t="s">
        <v>48</v>
      </c>
      <c r="B56" s="76"/>
      <c r="C56" s="76"/>
      <c r="D56" s="77"/>
      <c r="E56" s="78"/>
      <c r="F56" s="78"/>
      <c r="G56" s="79"/>
      <c r="H56" s="79"/>
      <c r="I56" s="69">
        <f>I54+I53+I55</f>
        <v>680000</v>
      </c>
      <c r="J56" s="60"/>
    </row>
    <row r="57" spans="1:10" customFormat="1" ht="24.95" customHeight="1" x14ac:dyDescent="0.4"/>
    <row r="58" spans="1:10" ht="20.25" customHeight="1" x14ac:dyDescent="0.25">
      <c r="A58" s="34" t="s">
        <v>64</v>
      </c>
      <c r="C58" s="35" t="s">
        <v>27</v>
      </c>
      <c r="E58" s="82" t="s">
        <v>67</v>
      </c>
      <c r="G58" s="82"/>
    </row>
    <row r="59" spans="1:10" ht="24.95" customHeight="1" x14ac:dyDescent="0.2">
      <c r="B59" s="18" t="s">
        <v>57</v>
      </c>
      <c r="C59" s="43">
        <f>I10+I19</f>
        <v>397650</v>
      </c>
      <c r="E59" s="82" t="s">
        <v>68</v>
      </c>
      <c r="G59" s="82"/>
    </row>
    <row r="60" spans="1:10" ht="24.95" customHeight="1" x14ac:dyDescent="0.2">
      <c r="B60" s="18" t="s">
        <v>58</v>
      </c>
      <c r="C60" s="43">
        <f>I22</f>
        <v>2200</v>
      </c>
      <c r="E60" s="82"/>
    </row>
    <row r="61" spans="1:10" ht="24.95" customHeight="1" x14ac:dyDescent="0.2">
      <c r="B61" s="18" t="s">
        <v>62</v>
      </c>
      <c r="C61" s="43">
        <f>I30+I38</f>
        <v>109500</v>
      </c>
      <c r="E61" s="86"/>
    </row>
    <row r="62" spans="1:10" ht="24.95" customHeight="1" x14ac:dyDescent="0.2">
      <c r="B62" s="18" t="s">
        <v>63</v>
      </c>
      <c r="C62" s="43">
        <f>I33</f>
        <v>11400</v>
      </c>
      <c r="E62" s="86"/>
    </row>
    <row r="63" spans="1:10" ht="24.95" customHeight="1" x14ac:dyDescent="0.2">
      <c r="B63" s="18" t="s">
        <v>65</v>
      </c>
      <c r="C63" s="43">
        <f>I46</f>
        <v>50000</v>
      </c>
      <c r="E63" s="85"/>
    </row>
    <row r="64" spans="1:10" ht="24.95" customHeight="1" x14ac:dyDescent="0.2">
      <c r="B64" s="18" t="s">
        <v>66</v>
      </c>
      <c r="C64" s="43">
        <f>I49</f>
        <v>100000</v>
      </c>
    </row>
    <row r="65" spans="2:3" ht="24.95" customHeight="1" x14ac:dyDescent="0.2">
      <c r="B65" s="50" t="s">
        <v>50</v>
      </c>
      <c r="C65" s="71">
        <f>I54</f>
        <v>10000</v>
      </c>
    </row>
    <row r="66" spans="2:3" ht="24.95" customHeight="1" x14ac:dyDescent="0.2">
      <c r="B66" s="50" t="s">
        <v>46</v>
      </c>
      <c r="C66" s="71">
        <f>I55</f>
        <v>-750</v>
      </c>
    </row>
    <row r="67" spans="2:3" ht="24.95" customHeight="1" x14ac:dyDescent="0.2">
      <c r="B67" s="80" t="s">
        <v>30</v>
      </c>
      <c r="C67" s="81">
        <f>SUM(C59:C66)</f>
        <v>680000</v>
      </c>
    </row>
    <row r="68" spans="2:3" ht="20.25" customHeight="1" x14ac:dyDescent="0.2"/>
  </sheetData>
  <mergeCells count="22">
    <mergeCell ref="A42:A43"/>
    <mergeCell ref="B42:B43"/>
    <mergeCell ref="C42:C43"/>
    <mergeCell ref="D42:I42"/>
    <mergeCell ref="J42:J43"/>
    <mergeCell ref="J26:J27"/>
    <mergeCell ref="C6:C7"/>
    <mergeCell ref="C15:C16"/>
    <mergeCell ref="C26:C27"/>
    <mergeCell ref="A6:A7"/>
    <mergeCell ref="J6:J7"/>
    <mergeCell ref="B6:B7"/>
    <mergeCell ref="D6:I6"/>
    <mergeCell ref="A15:A16"/>
    <mergeCell ref="B15:B16"/>
    <mergeCell ref="D15:I15"/>
    <mergeCell ref="J15:J16"/>
    <mergeCell ref="B1:C1"/>
    <mergeCell ref="B2:C2"/>
    <mergeCell ref="A26:A27"/>
    <mergeCell ref="B26:B27"/>
    <mergeCell ref="D26:I26"/>
  </mergeCells>
  <phoneticPr fontId="2"/>
  <dataValidations count="2">
    <dataValidation type="list" allowBlank="1" showInputMessage="1" showErrorMessage="1" sqref="F13" xr:uid="{CF942144-A8D0-4AF8-93FF-17CC865E0018}">
      <formula1>$L$1:$L$1</formula1>
    </dataValidation>
    <dataValidation type="list" allowBlank="1" showInputMessage="1" showErrorMessage="1" sqref="H9:H13 F31:F40 H31:H40 F9:F12 F17:F24 H17:H24 F47 H47 F50 H50" xr:uid="{6BEB1C72-ED1A-4252-970F-063674F1CEBD}">
      <formula1>$L$1:$L$4</formula1>
    </dataValidation>
  </dataValidations>
  <pageMargins left="0.70866141732283472" right="0.70866141732283472" top="0.74803149606299213" bottom="0.74803149606299213" header="0.31496062992125984" footer="0.31496062992125984"/>
  <pageSetup paperSize="8" scale="4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4989A-3AF8-4E2C-9FDB-57E55D8F0292}">
  <sheetPr>
    <pageSetUpPr fitToPage="1"/>
  </sheetPr>
  <dimension ref="A1:L38"/>
  <sheetViews>
    <sheetView topLeftCell="A5" workbookViewId="0">
      <selection activeCell="B24" sqref="B24"/>
    </sheetView>
  </sheetViews>
  <sheetFormatPr defaultColWidth="8.875" defaultRowHeight="14.25" x14ac:dyDescent="0.2"/>
  <cols>
    <col min="1" max="1" width="34.875" style="2" customWidth="1"/>
    <col min="2" max="3" width="32.125" style="2" customWidth="1"/>
    <col min="4" max="4" width="16.5" style="2" customWidth="1"/>
    <col min="5" max="5" width="11.125" style="2" customWidth="1"/>
    <col min="6" max="6" width="10.5" style="2" bestFit="1" customWidth="1"/>
    <col min="7" max="7" width="11.125" style="2" customWidth="1"/>
    <col min="8" max="8" width="12" style="2" bestFit="1" customWidth="1"/>
    <col min="9" max="9" width="19.125" style="2" bestFit="1" customWidth="1"/>
    <col min="10" max="10" width="32.625" style="2" customWidth="1"/>
    <col min="11" max="11" width="13" style="2" bestFit="1" customWidth="1"/>
    <col min="12" max="12" width="9.5" style="11" hidden="1" customWidth="1"/>
    <col min="13" max="16384" width="8.875" style="2"/>
  </cols>
  <sheetData>
    <row r="1" spans="1:12" ht="24.95" customHeight="1" x14ac:dyDescent="0.25">
      <c r="A1" s="1" t="s">
        <v>1</v>
      </c>
      <c r="B1" s="89" t="s">
        <v>70</v>
      </c>
      <c r="C1" s="90"/>
      <c r="L1" s="45" t="s">
        <v>34</v>
      </c>
    </row>
    <row r="2" spans="1:12" ht="24.95" customHeight="1" x14ac:dyDescent="0.25">
      <c r="A2" s="1" t="s">
        <v>2</v>
      </c>
      <c r="B2" s="89" t="s">
        <v>54</v>
      </c>
      <c r="C2" s="90"/>
      <c r="L2" s="3" t="s">
        <v>38</v>
      </c>
    </row>
    <row r="3" spans="1:12" ht="24.95" customHeight="1" x14ac:dyDescent="0.2">
      <c r="D3" s="4"/>
      <c r="L3" s="45" t="s">
        <v>32</v>
      </c>
    </row>
    <row r="4" spans="1:12" ht="24.95" customHeight="1" x14ac:dyDescent="0.25">
      <c r="A4" s="5" t="s">
        <v>28</v>
      </c>
      <c r="B4" s="6"/>
      <c r="C4" s="6"/>
      <c r="D4" s="6"/>
      <c r="L4" s="45" t="s">
        <v>36</v>
      </c>
    </row>
    <row r="5" spans="1:12" ht="30" customHeight="1" x14ac:dyDescent="0.3">
      <c r="C5" s="7"/>
      <c r="D5" s="8"/>
      <c r="E5" s="9"/>
      <c r="F5" s="10"/>
      <c r="I5" s="70">
        <f>I30</f>
        <v>50000</v>
      </c>
    </row>
    <row r="6" spans="1:12" ht="20.25" customHeight="1" x14ac:dyDescent="0.2">
      <c r="A6" s="91" t="s">
        <v>55</v>
      </c>
      <c r="B6" s="91" t="s">
        <v>8</v>
      </c>
      <c r="C6" s="91" t="s">
        <v>56</v>
      </c>
      <c r="D6" s="91" t="s">
        <v>3</v>
      </c>
      <c r="E6" s="92"/>
      <c r="F6" s="92"/>
      <c r="G6" s="92"/>
      <c r="H6" s="92"/>
      <c r="I6" s="92"/>
      <c r="J6" s="93" t="s">
        <v>0</v>
      </c>
    </row>
    <row r="7" spans="1:12" ht="20.25" customHeight="1" x14ac:dyDescent="0.2">
      <c r="A7" s="91"/>
      <c r="B7" s="92"/>
      <c r="C7" s="91"/>
      <c r="D7" s="41" t="s">
        <v>43</v>
      </c>
      <c r="E7" s="37" t="s">
        <v>10</v>
      </c>
      <c r="F7" s="13"/>
      <c r="G7" s="37" t="s">
        <v>10</v>
      </c>
      <c r="H7" s="13"/>
      <c r="I7" s="36" t="s">
        <v>44</v>
      </c>
      <c r="J7" s="93"/>
    </row>
    <row r="8" spans="1:12" ht="24.95" customHeight="1" x14ac:dyDescent="0.2">
      <c r="A8" s="44" t="s">
        <v>5</v>
      </c>
      <c r="B8" s="23"/>
      <c r="C8" s="23"/>
      <c r="D8" s="23"/>
      <c r="E8" s="23"/>
      <c r="F8" s="23"/>
      <c r="G8" s="23"/>
      <c r="H8" s="23"/>
      <c r="I8" s="23"/>
      <c r="J8" s="60"/>
    </row>
    <row r="9" spans="1:12" ht="24.95" customHeight="1" x14ac:dyDescent="0.25">
      <c r="A9" s="17"/>
      <c r="B9" s="64"/>
      <c r="C9" s="14" t="s">
        <v>15</v>
      </c>
      <c r="D9" s="65"/>
      <c r="E9" s="14"/>
      <c r="F9" s="14"/>
      <c r="G9" s="14"/>
      <c r="H9" s="14"/>
      <c r="I9" s="30">
        <f>I10+I13</f>
        <v>40250</v>
      </c>
      <c r="J9" s="60"/>
    </row>
    <row r="10" spans="1:12" ht="24.95" customHeight="1" x14ac:dyDescent="0.2">
      <c r="A10" s="17"/>
      <c r="B10" s="18" t="s">
        <v>57</v>
      </c>
      <c r="C10" s="18"/>
      <c r="D10" s="51"/>
      <c r="E10" s="52"/>
      <c r="F10" s="52"/>
      <c r="G10" s="53"/>
      <c r="H10" s="53"/>
      <c r="I10" s="27">
        <f>SUM(I11:I12)</f>
        <v>10250</v>
      </c>
      <c r="J10" s="60"/>
    </row>
    <row r="11" spans="1:12" ht="24.95" customHeight="1" x14ac:dyDescent="0.2">
      <c r="A11" s="17"/>
      <c r="B11" s="17"/>
      <c r="C11" s="17" t="s">
        <v>71</v>
      </c>
      <c r="D11" s="38">
        <v>5000</v>
      </c>
      <c r="E11" s="21">
        <v>1</v>
      </c>
      <c r="F11" s="21" t="s">
        <v>34</v>
      </c>
      <c r="G11" s="22">
        <v>2</v>
      </c>
      <c r="H11" s="22" t="s">
        <v>35</v>
      </c>
      <c r="I11" s="21">
        <f>IF(D11*IF(E11="",1,E11)*IF(G11="",1,G11)=0,"",D11*IF(E11="",1,E11)*IF(G11="",1,G11))</f>
        <v>10000</v>
      </c>
      <c r="J11" s="60"/>
    </row>
    <row r="12" spans="1:12" ht="24.95" customHeight="1" x14ac:dyDescent="0.2">
      <c r="A12" s="17"/>
      <c r="B12" s="20"/>
      <c r="C12" s="17" t="s">
        <v>11</v>
      </c>
      <c r="D12" s="39">
        <v>50</v>
      </c>
      <c r="E12" s="21"/>
      <c r="F12" s="21"/>
      <c r="G12" s="22">
        <v>5</v>
      </c>
      <c r="H12" s="22" t="s">
        <v>35</v>
      </c>
      <c r="I12" s="21">
        <f>IF(D12*IF(E12="",1,E12)*IF(G12="",1,G12)=0,"",D12*IF(E12="",1,E12)*IF(G12="",1,G12))</f>
        <v>250</v>
      </c>
      <c r="J12" s="60"/>
    </row>
    <row r="13" spans="1:12" ht="24.95" customHeight="1" x14ac:dyDescent="0.2">
      <c r="A13" s="20"/>
      <c r="B13" s="18" t="s">
        <v>72</v>
      </c>
      <c r="C13" s="18"/>
      <c r="D13" s="54"/>
      <c r="E13" s="52"/>
      <c r="F13" s="52"/>
      <c r="G13" s="53"/>
      <c r="H13" s="53"/>
      <c r="I13" s="27">
        <f>SUM(I14:I15)</f>
        <v>30000</v>
      </c>
      <c r="J13" s="60"/>
    </row>
    <row r="14" spans="1:12" ht="24.95" customHeight="1" x14ac:dyDescent="0.2">
      <c r="A14" s="20"/>
      <c r="C14" s="17" t="s">
        <v>73</v>
      </c>
      <c r="D14" s="38">
        <v>1000</v>
      </c>
      <c r="E14" s="21">
        <v>12</v>
      </c>
      <c r="F14" s="21"/>
      <c r="G14" s="22">
        <v>1</v>
      </c>
      <c r="H14" s="22"/>
      <c r="I14" s="21">
        <f>IF(D14*IF(E14="",1,E14)*IF(G14="",1,G14)=0,"",D14*IF(E14="",1,E14)*IF(G14="",1,G14))</f>
        <v>12000</v>
      </c>
      <c r="J14" s="60"/>
    </row>
    <row r="15" spans="1:12" ht="24.95" customHeight="1" x14ac:dyDescent="0.2">
      <c r="A15" s="20"/>
      <c r="B15" s="20"/>
      <c r="C15" s="17" t="s">
        <v>74</v>
      </c>
      <c r="D15" s="39">
        <v>750</v>
      </c>
      <c r="E15" s="21">
        <v>12</v>
      </c>
      <c r="F15" s="21"/>
      <c r="G15" s="22">
        <v>2</v>
      </c>
      <c r="H15" s="22"/>
      <c r="I15" s="21">
        <f>IF(D15*IF(E15="",1,E15)*IF(G15="",1,G15)=0,"",D15*IF(E15="",1,E15)*IF(G15="",1,G15))</f>
        <v>18000</v>
      </c>
      <c r="J15" s="60"/>
    </row>
    <row r="16" spans="1:12" ht="24.95" customHeight="1" x14ac:dyDescent="0.2">
      <c r="A16" s="72" t="s">
        <v>13</v>
      </c>
      <c r="B16" s="44"/>
      <c r="C16" s="44"/>
      <c r="D16" s="73"/>
      <c r="E16" s="33"/>
      <c r="F16" s="33"/>
      <c r="G16" s="74"/>
      <c r="H16" s="74"/>
      <c r="I16" s="28">
        <f>I10+I13</f>
        <v>40250</v>
      </c>
      <c r="J16" s="60"/>
    </row>
    <row r="17" spans="1:10" ht="24.95" customHeight="1" x14ac:dyDescent="0.2">
      <c r="A17" s="91" t="s">
        <v>55</v>
      </c>
      <c r="B17" s="91" t="s">
        <v>8</v>
      </c>
      <c r="C17" s="91" t="s">
        <v>56</v>
      </c>
      <c r="D17" s="91" t="s">
        <v>3</v>
      </c>
      <c r="E17" s="92"/>
      <c r="F17" s="92"/>
      <c r="G17" s="92"/>
      <c r="H17" s="92"/>
      <c r="I17" s="92"/>
      <c r="J17" s="60"/>
    </row>
    <row r="18" spans="1:10" ht="24.95" customHeight="1" x14ac:dyDescent="0.2">
      <c r="A18" s="91"/>
      <c r="B18" s="92"/>
      <c r="C18" s="91"/>
      <c r="D18" s="41" t="s">
        <v>43</v>
      </c>
      <c r="E18" s="37" t="s">
        <v>10</v>
      </c>
      <c r="F18" s="13"/>
      <c r="G18" s="37" t="s">
        <v>10</v>
      </c>
      <c r="H18" s="13"/>
      <c r="I18" s="36" t="s">
        <v>44</v>
      </c>
      <c r="J18" s="60"/>
    </row>
    <row r="19" spans="1:10" ht="24.95" customHeight="1" x14ac:dyDescent="0.2">
      <c r="A19" s="44" t="s">
        <v>6</v>
      </c>
      <c r="B19" s="23"/>
      <c r="C19" s="23"/>
      <c r="D19" s="23"/>
      <c r="E19" s="23"/>
      <c r="F19" s="23"/>
      <c r="G19" s="23"/>
      <c r="H19" s="23"/>
      <c r="I19" s="23"/>
      <c r="J19" s="60"/>
    </row>
    <row r="20" spans="1:10" ht="24.95" customHeight="1" x14ac:dyDescent="0.25">
      <c r="A20" s="19"/>
      <c r="B20" s="64"/>
      <c r="C20" s="14" t="s">
        <v>18</v>
      </c>
      <c r="D20" s="65"/>
      <c r="E20" s="14"/>
      <c r="F20" s="14"/>
      <c r="G20" s="14"/>
      <c r="H20" s="14"/>
      <c r="I20" s="30">
        <f>I21+I23</f>
        <v>5170</v>
      </c>
      <c r="J20" s="60"/>
    </row>
    <row r="21" spans="1:10" ht="24.95" customHeight="1" x14ac:dyDescent="0.25">
      <c r="A21" s="17"/>
      <c r="B21" s="18" t="s">
        <v>62</v>
      </c>
      <c r="C21" s="55"/>
      <c r="D21" s="56"/>
      <c r="E21" s="57"/>
      <c r="F21" s="57"/>
      <c r="G21" s="57"/>
      <c r="H21" s="57"/>
      <c r="I21" s="31">
        <f>SUM(I22:I22)</f>
        <v>5000</v>
      </c>
      <c r="J21" s="60"/>
    </row>
    <row r="22" spans="1:10" ht="24.95" customHeight="1" x14ac:dyDescent="0.2">
      <c r="A22" s="17"/>
      <c r="B22" s="17"/>
      <c r="C22" s="17" t="s">
        <v>16</v>
      </c>
      <c r="D22" s="38">
        <v>2500</v>
      </c>
      <c r="E22" s="21">
        <v>2</v>
      </c>
      <c r="F22" s="21" t="s">
        <v>33</v>
      </c>
      <c r="G22" s="22">
        <v>1</v>
      </c>
      <c r="H22" s="22" t="s">
        <v>37</v>
      </c>
      <c r="I22" s="21">
        <f>IF(D22*IF(E22="",1,E22)*IF(G22="",1,G22)=0,"",D22*IF(E22="",1,E22)*IF(G22="",1,G22))</f>
        <v>5000</v>
      </c>
      <c r="J22" s="60"/>
    </row>
    <row r="23" spans="1:10" ht="24.95" customHeight="1" x14ac:dyDescent="0.2">
      <c r="A23" s="17"/>
      <c r="B23" s="18" t="s">
        <v>75</v>
      </c>
      <c r="C23" s="18"/>
      <c r="D23" s="54"/>
      <c r="E23" s="52"/>
      <c r="F23" s="52"/>
      <c r="G23" s="53"/>
      <c r="H23" s="53"/>
      <c r="I23" s="27">
        <f>SUM(I24:I25)</f>
        <v>170</v>
      </c>
      <c r="J23" s="60"/>
    </row>
    <row r="24" spans="1:10" ht="31.5" customHeight="1" x14ac:dyDescent="0.2">
      <c r="A24" s="17"/>
      <c r="B24" s="23"/>
      <c r="C24" s="17" t="s">
        <v>101</v>
      </c>
      <c r="D24" s="38">
        <v>70</v>
      </c>
      <c r="E24" s="21">
        <v>1</v>
      </c>
      <c r="F24" s="21"/>
      <c r="G24" s="22">
        <v>1</v>
      </c>
      <c r="H24" s="22"/>
      <c r="I24" s="21">
        <f>IF(D24*IF(E24="",1,E24)*IF(G24="",1,G24)=0,"",D24*IF(E24="",1,E24)*IF(G24="",1,G24))</f>
        <v>70</v>
      </c>
      <c r="J24" s="60"/>
    </row>
    <row r="25" spans="1:10" ht="31.5" customHeight="1" x14ac:dyDescent="0.2">
      <c r="A25" s="17"/>
      <c r="C25" s="17" t="s">
        <v>102</v>
      </c>
      <c r="D25" s="38">
        <v>50</v>
      </c>
      <c r="E25" s="21">
        <v>2</v>
      </c>
      <c r="F25" s="21"/>
      <c r="G25" s="22">
        <v>1</v>
      </c>
      <c r="H25" s="22"/>
      <c r="I25" s="21">
        <f>IF(D25*IF(E25="",1,E25)*IF(G25="",1,G25)=0,"",D25*IF(E25="",1,E25)*IF(G25="",1,G25))</f>
        <v>100</v>
      </c>
      <c r="J25" s="60"/>
    </row>
    <row r="26" spans="1:10" ht="24.95" customHeight="1" x14ac:dyDescent="0.2">
      <c r="A26" s="72" t="s">
        <v>13</v>
      </c>
      <c r="B26" s="44"/>
      <c r="C26" s="44"/>
      <c r="D26" s="73"/>
      <c r="E26" s="33"/>
      <c r="F26" s="33"/>
      <c r="G26" s="74"/>
      <c r="H26" s="74"/>
      <c r="I26" s="28">
        <f>I21+I23</f>
        <v>5170</v>
      </c>
      <c r="J26" s="60"/>
    </row>
    <row r="27" spans="1:10" customFormat="1" ht="24.95" customHeight="1" x14ac:dyDescent="0.2">
      <c r="A27" s="2"/>
      <c r="B27" s="2"/>
      <c r="C27" s="2"/>
      <c r="D27" s="2"/>
      <c r="E27" s="2"/>
      <c r="F27" s="2"/>
      <c r="G27" s="2"/>
      <c r="H27" s="2"/>
      <c r="I27" s="2"/>
    </row>
    <row r="28" spans="1:10" ht="20.25" customHeight="1" x14ac:dyDescent="0.2">
      <c r="A28" s="24" t="s">
        <v>23</v>
      </c>
      <c r="B28" s="24"/>
      <c r="C28" s="24"/>
      <c r="D28" s="47"/>
      <c r="E28" s="24"/>
      <c r="F28" s="24"/>
      <c r="G28" s="24"/>
      <c r="H28" s="24"/>
      <c r="I28" s="68">
        <f>I16+I26</f>
        <v>45420</v>
      </c>
    </row>
    <row r="29" spans="1:10" ht="24.95" customHeight="1" x14ac:dyDescent="0.2">
      <c r="A29" s="42" t="s">
        <v>50</v>
      </c>
      <c r="B29" s="48"/>
      <c r="C29" s="48"/>
      <c r="D29" s="49"/>
      <c r="E29" s="48"/>
      <c r="F29" s="48"/>
      <c r="G29" s="48"/>
      <c r="H29" s="48"/>
      <c r="I29" s="84">
        <v>4580</v>
      </c>
      <c r="J29" s="60" t="s">
        <v>51</v>
      </c>
    </row>
    <row r="30" spans="1:10" ht="24.95" customHeight="1" x14ac:dyDescent="0.2">
      <c r="A30" s="75" t="s">
        <v>48</v>
      </c>
      <c r="B30" s="76"/>
      <c r="C30" s="76"/>
      <c r="D30" s="77"/>
      <c r="E30" s="78"/>
      <c r="F30" s="78"/>
      <c r="G30" s="79"/>
      <c r="H30" s="79"/>
      <c r="I30" s="69">
        <f>I28+I29</f>
        <v>50000</v>
      </c>
    </row>
    <row r="31" spans="1:10" ht="24.95" customHeight="1" x14ac:dyDescent="0.2">
      <c r="A31"/>
      <c r="B31"/>
      <c r="C31"/>
      <c r="D31"/>
      <c r="E31"/>
      <c r="F31"/>
      <c r="G31"/>
      <c r="H31"/>
      <c r="I31"/>
    </row>
    <row r="32" spans="1:10" ht="24.95" customHeight="1" x14ac:dyDescent="0.25">
      <c r="A32" s="34" t="s">
        <v>64</v>
      </c>
      <c r="C32" s="35" t="s">
        <v>27</v>
      </c>
      <c r="E32" s="82"/>
    </row>
    <row r="33" spans="2:5" ht="24.95" customHeight="1" x14ac:dyDescent="0.2">
      <c r="B33" s="18" t="s">
        <v>57</v>
      </c>
      <c r="C33" s="43">
        <f>I10</f>
        <v>10250</v>
      </c>
      <c r="E33" s="82"/>
    </row>
    <row r="34" spans="2:5" ht="24.95" customHeight="1" x14ac:dyDescent="0.2">
      <c r="B34" s="18" t="s">
        <v>72</v>
      </c>
      <c r="C34" s="43">
        <f>I13</f>
        <v>30000</v>
      </c>
    </row>
    <row r="35" spans="2:5" ht="24.95" customHeight="1" x14ac:dyDescent="0.2">
      <c r="B35" s="18" t="s">
        <v>62</v>
      </c>
      <c r="C35" s="43">
        <f>I21</f>
        <v>5000</v>
      </c>
    </row>
    <row r="36" spans="2:5" ht="24.95" customHeight="1" x14ac:dyDescent="0.2">
      <c r="B36" s="18" t="s">
        <v>75</v>
      </c>
      <c r="C36" s="43">
        <f>I23</f>
        <v>170</v>
      </c>
    </row>
    <row r="37" spans="2:5" ht="24.95" customHeight="1" x14ac:dyDescent="0.2">
      <c r="B37" s="50" t="s">
        <v>50</v>
      </c>
      <c r="C37" s="71">
        <f>I29</f>
        <v>4580</v>
      </c>
    </row>
    <row r="38" spans="2:5" ht="24.95" customHeight="1" x14ac:dyDescent="0.2">
      <c r="B38" s="80" t="s">
        <v>30</v>
      </c>
      <c r="C38" s="81">
        <f>SUM(C33:C37)</f>
        <v>50000</v>
      </c>
    </row>
  </sheetData>
  <mergeCells count="11">
    <mergeCell ref="A17:A18"/>
    <mergeCell ref="B17:B18"/>
    <mergeCell ref="C17:C18"/>
    <mergeCell ref="D17:I17"/>
    <mergeCell ref="J6:J7"/>
    <mergeCell ref="D6:I6"/>
    <mergeCell ref="B1:C1"/>
    <mergeCell ref="B2:C2"/>
    <mergeCell ref="A6:A7"/>
    <mergeCell ref="B6:B7"/>
    <mergeCell ref="C6:C7"/>
  </mergeCells>
  <phoneticPr fontId="2"/>
  <dataValidations count="2">
    <dataValidation type="list" allowBlank="1" showInputMessage="1" showErrorMessage="1" sqref="H10:H15 F10:F11 F13:F15 F22:F25 H22:H25" xr:uid="{E45517A4-1096-44E6-9B65-2C19908162FA}">
      <formula1>$L$1:$L$4</formula1>
    </dataValidation>
    <dataValidation type="list" allowBlank="1" showInputMessage="1" showErrorMessage="1" sqref="F12" xr:uid="{5510B066-45A6-427D-8C28-1DB80D4B3E9E}">
      <formula1>$L$1:$L$1</formula1>
    </dataValidation>
  </dataValidations>
  <pageMargins left="0.70866141732283472" right="0.70866141732283472" top="0.74803149606299213" bottom="0.74803149606299213" header="0.31496062992125984" footer="0.31496062992125984"/>
  <pageSetup paperSize="8" scale="8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B4928-C936-45ED-9CE0-1E872063AB2A}">
  <sheetPr>
    <pageSetUpPr fitToPage="1"/>
  </sheetPr>
  <dimension ref="A1:L39"/>
  <sheetViews>
    <sheetView topLeftCell="A14" workbookViewId="0">
      <selection activeCell="A18" sqref="A18:A19"/>
    </sheetView>
  </sheetViews>
  <sheetFormatPr defaultColWidth="8.875" defaultRowHeight="14.25" x14ac:dyDescent="0.2"/>
  <cols>
    <col min="1" max="1" width="34.875" style="2" customWidth="1"/>
    <col min="2" max="3" width="32.125" style="2" customWidth="1"/>
    <col min="4" max="4" width="16.5" style="2" customWidth="1"/>
    <col min="5" max="5" width="11.125" style="2" customWidth="1"/>
    <col min="6" max="6" width="10.5" style="2" bestFit="1" customWidth="1"/>
    <col min="7" max="7" width="11.125" style="2" customWidth="1"/>
    <col min="8" max="8" width="12" style="2" bestFit="1" customWidth="1"/>
    <col min="9" max="9" width="19.125" style="2" bestFit="1" customWidth="1"/>
    <col min="10" max="10" width="32.625" style="2" customWidth="1"/>
    <col min="11" max="11" width="13" style="2" bestFit="1" customWidth="1"/>
    <col min="12" max="12" width="9.5" style="11" hidden="1" customWidth="1"/>
    <col min="13" max="16384" width="8.875" style="2"/>
  </cols>
  <sheetData>
    <row r="1" spans="1:12" ht="24.95" customHeight="1" x14ac:dyDescent="0.25">
      <c r="A1" s="1" t="s">
        <v>1</v>
      </c>
      <c r="B1" s="89" t="s">
        <v>77</v>
      </c>
      <c r="C1" s="90"/>
      <c r="L1" s="45" t="s">
        <v>34</v>
      </c>
    </row>
    <row r="2" spans="1:12" ht="24.95" customHeight="1" x14ac:dyDescent="0.25">
      <c r="A2" s="1" t="s">
        <v>2</v>
      </c>
      <c r="B2" s="89" t="s">
        <v>98</v>
      </c>
      <c r="C2" s="90"/>
      <c r="L2" s="3" t="s">
        <v>38</v>
      </c>
    </row>
    <row r="3" spans="1:12" ht="24.95" customHeight="1" x14ac:dyDescent="0.2">
      <c r="D3" s="4"/>
      <c r="L3" s="45" t="s">
        <v>32</v>
      </c>
    </row>
    <row r="4" spans="1:12" ht="24.95" customHeight="1" x14ac:dyDescent="0.25">
      <c r="A4" s="5" t="s">
        <v>28</v>
      </c>
      <c r="B4" s="6"/>
      <c r="C4" s="6"/>
      <c r="D4" s="6"/>
      <c r="L4" s="45" t="s">
        <v>36</v>
      </c>
    </row>
    <row r="5" spans="1:12" ht="30" customHeight="1" x14ac:dyDescent="0.3">
      <c r="C5" s="7"/>
      <c r="D5" s="8"/>
      <c r="E5" s="9"/>
      <c r="F5" s="10"/>
      <c r="I5" s="70">
        <f>I31</f>
        <v>100000</v>
      </c>
    </row>
    <row r="6" spans="1:12" ht="20.25" customHeight="1" x14ac:dyDescent="0.2">
      <c r="A6" s="91" t="s">
        <v>55</v>
      </c>
      <c r="B6" s="91" t="s">
        <v>8</v>
      </c>
      <c r="C6" s="91" t="s">
        <v>56</v>
      </c>
      <c r="D6" s="91" t="s">
        <v>3</v>
      </c>
      <c r="E6" s="92"/>
      <c r="F6" s="92"/>
      <c r="G6" s="92"/>
      <c r="H6" s="92"/>
      <c r="I6" s="92"/>
      <c r="J6" s="93" t="s">
        <v>0</v>
      </c>
    </row>
    <row r="7" spans="1:12" ht="20.25" customHeight="1" x14ac:dyDescent="0.2">
      <c r="A7" s="91"/>
      <c r="B7" s="92"/>
      <c r="C7" s="91"/>
      <c r="D7" s="41" t="s">
        <v>43</v>
      </c>
      <c r="E7" s="37" t="s">
        <v>10</v>
      </c>
      <c r="F7" s="13"/>
      <c r="G7" s="37" t="s">
        <v>10</v>
      </c>
      <c r="H7" s="13"/>
      <c r="I7" s="36" t="s">
        <v>44</v>
      </c>
      <c r="J7" s="93"/>
    </row>
    <row r="8" spans="1:12" ht="24.95" customHeight="1" x14ac:dyDescent="0.2">
      <c r="A8" s="44" t="s">
        <v>99</v>
      </c>
      <c r="B8" s="23"/>
      <c r="C8" s="23"/>
      <c r="D8" s="23"/>
      <c r="E8" s="23"/>
      <c r="F8" s="23"/>
      <c r="G8" s="23"/>
      <c r="H8" s="23"/>
      <c r="I8" s="23"/>
      <c r="J8" s="60"/>
    </row>
    <row r="9" spans="1:12" ht="24.95" customHeight="1" x14ac:dyDescent="0.25">
      <c r="A9" s="17"/>
      <c r="B9" s="64"/>
      <c r="C9" s="14"/>
      <c r="D9" s="65"/>
      <c r="E9" s="14"/>
      <c r="F9" s="14"/>
      <c r="G9" s="14"/>
      <c r="H9" s="14"/>
      <c r="I9" s="30">
        <f>I10+I13+I15</f>
        <v>86500</v>
      </c>
      <c r="J9" s="60"/>
    </row>
    <row r="10" spans="1:12" ht="24.95" customHeight="1" x14ac:dyDescent="0.25">
      <c r="A10" s="17"/>
      <c r="B10" s="18" t="s">
        <v>62</v>
      </c>
      <c r="C10" s="55"/>
      <c r="D10" s="56"/>
      <c r="E10" s="57"/>
      <c r="F10" s="57"/>
      <c r="G10" s="57"/>
      <c r="H10" s="57"/>
      <c r="I10" s="31">
        <f>SUM(I11:I12)</f>
        <v>14500</v>
      </c>
      <c r="J10" s="60"/>
    </row>
    <row r="11" spans="1:12" ht="24.95" customHeight="1" x14ac:dyDescent="0.2">
      <c r="A11" s="17"/>
      <c r="B11" s="17"/>
      <c r="C11" s="17" t="s">
        <v>16</v>
      </c>
      <c r="D11" s="38">
        <v>2500</v>
      </c>
      <c r="E11" s="21">
        <v>2</v>
      </c>
      <c r="F11" s="21" t="s">
        <v>33</v>
      </c>
      <c r="G11" s="22">
        <v>2</v>
      </c>
      <c r="H11" s="22" t="s">
        <v>37</v>
      </c>
      <c r="I11" s="21">
        <f>IF(D11*IF(E11="",1,E11)*IF(G11="",1,G11)=0,"",D11*IF(E11="",1,E11)*IF(G11="",1,G11))</f>
        <v>10000</v>
      </c>
      <c r="J11" s="60"/>
    </row>
    <row r="12" spans="1:12" ht="24.95" customHeight="1" x14ac:dyDescent="0.2">
      <c r="A12" s="17"/>
      <c r="B12" s="17"/>
      <c r="C12" s="17" t="s">
        <v>17</v>
      </c>
      <c r="D12" s="38">
        <v>1500</v>
      </c>
      <c r="E12" s="21">
        <v>3</v>
      </c>
      <c r="F12" s="21" t="s">
        <v>33</v>
      </c>
      <c r="G12" s="22">
        <v>1</v>
      </c>
      <c r="H12" s="22" t="s">
        <v>37</v>
      </c>
      <c r="I12" s="21">
        <f t="shared" ref="I12" si="0">IF(D12*IF(E12="",1,E12)*IF(G12="",1,G12)=0,"",D12*IF(E12="",1,E12)*IF(G12="",1,G12))</f>
        <v>4500</v>
      </c>
      <c r="J12" s="60"/>
    </row>
    <row r="13" spans="1:12" ht="24.95" customHeight="1" x14ac:dyDescent="0.2">
      <c r="A13" s="17"/>
      <c r="B13" s="18" t="s">
        <v>80</v>
      </c>
      <c r="C13" s="18"/>
      <c r="D13" s="54"/>
      <c r="E13" s="52"/>
      <c r="F13" s="52"/>
      <c r="G13" s="53"/>
      <c r="H13" s="53"/>
      <c r="I13" s="27">
        <f>SUM(I14:I14)</f>
        <v>12000</v>
      </c>
      <c r="J13" s="60"/>
    </row>
    <row r="14" spans="1:12" ht="24.95" customHeight="1" x14ac:dyDescent="0.2">
      <c r="A14" s="17"/>
      <c r="C14" s="87" t="s">
        <v>82</v>
      </c>
      <c r="D14" s="38">
        <v>4000</v>
      </c>
      <c r="E14" s="21">
        <v>3</v>
      </c>
      <c r="F14" s="21"/>
      <c r="G14" s="22">
        <v>1</v>
      </c>
      <c r="H14" s="22"/>
      <c r="I14" s="21">
        <f t="shared" ref="I14:I16" si="1">IF(D14*IF(E14="",1,E14)*IF(G14="",1,G14)=0,"",D14*IF(E14="",1,E14)*IF(G14="",1,G14))</f>
        <v>12000</v>
      </c>
      <c r="J14" s="60"/>
    </row>
    <row r="15" spans="1:12" ht="24.95" customHeight="1" x14ac:dyDescent="0.2">
      <c r="A15" s="20"/>
      <c r="B15" s="18" t="s">
        <v>58</v>
      </c>
      <c r="C15" s="57"/>
      <c r="D15" s="58"/>
      <c r="E15" s="52"/>
      <c r="F15" s="52"/>
      <c r="G15" s="53"/>
      <c r="H15" s="53"/>
      <c r="I15" s="27">
        <f>SUM(I16:I16)</f>
        <v>60000</v>
      </c>
      <c r="J15" s="60"/>
    </row>
    <row r="16" spans="1:12" ht="24.95" customHeight="1" x14ac:dyDescent="0.2">
      <c r="A16" s="20"/>
      <c r="B16" s="19"/>
      <c r="C16" s="17" t="s">
        <v>83</v>
      </c>
      <c r="D16" s="39">
        <v>60000</v>
      </c>
      <c r="E16" s="21">
        <v>1</v>
      </c>
      <c r="F16" s="21"/>
      <c r="G16" s="22">
        <v>1</v>
      </c>
      <c r="H16" s="22"/>
      <c r="I16" s="21">
        <f t="shared" si="1"/>
        <v>60000</v>
      </c>
      <c r="J16" s="60"/>
    </row>
    <row r="17" spans="1:10" ht="24.95" customHeight="1" x14ac:dyDescent="0.2">
      <c r="A17" s="72" t="s">
        <v>13</v>
      </c>
      <c r="B17" s="44"/>
      <c r="C17" s="44"/>
      <c r="D17" s="73"/>
      <c r="E17" s="33"/>
      <c r="F17" s="33"/>
      <c r="G17" s="74"/>
      <c r="H17" s="74"/>
      <c r="I17" s="28">
        <f>I10+I13+I15</f>
        <v>86500</v>
      </c>
      <c r="J17" s="60"/>
    </row>
    <row r="18" spans="1:10" ht="20.25" customHeight="1" x14ac:dyDescent="0.2">
      <c r="A18" s="91" t="s">
        <v>55</v>
      </c>
      <c r="B18" s="91" t="s">
        <v>8</v>
      </c>
      <c r="C18" s="91" t="s">
        <v>56</v>
      </c>
      <c r="D18" s="91" t="s">
        <v>3</v>
      </c>
      <c r="E18" s="92"/>
      <c r="F18" s="92"/>
      <c r="G18" s="92"/>
      <c r="H18" s="92"/>
      <c r="I18" s="92"/>
      <c r="J18" s="93" t="s">
        <v>0</v>
      </c>
    </row>
    <row r="19" spans="1:10" ht="20.25" customHeight="1" x14ac:dyDescent="0.2">
      <c r="A19" s="91"/>
      <c r="B19" s="92"/>
      <c r="C19" s="91"/>
      <c r="D19" s="41" t="s">
        <v>43</v>
      </c>
      <c r="E19" s="37" t="s">
        <v>10</v>
      </c>
      <c r="F19" s="13"/>
      <c r="G19" s="37" t="s">
        <v>10</v>
      </c>
      <c r="H19" s="13"/>
      <c r="I19" s="36" t="s">
        <v>44</v>
      </c>
      <c r="J19" s="93"/>
    </row>
    <row r="20" spans="1:10" ht="24.95" customHeight="1" x14ac:dyDescent="0.2">
      <c r="A20" s="44" t="s">
        <v>100</v>
      </c>
      <c r="B20" s="23"/>
      <c r="C20" s="23"/>
      <c r="D20" s="23"/>
      <c r="E20" s="23"/>
      <c r="F20" s="23"/>
      <c r="G20" s="23"/>
      <c r="H20" s="23"/>
      <c r="I20" s="23"/>
      <c r="J20" s="60"/>
    </row>
    <row r="21" spans="1:10" ht="24.95" customHeight="1" x14ac:dyDescent="0.25">
      <c r="A21" s="17"/>
      <c r="B21" s="64"/>
      <c r="C21" s="14"/>
      <c r="D21" s="65"/>
      <c r="E21" s="14"/>
      <c r="F21" s="14"/>
      <c r="G21" s="14"/>
      <c r="H21" s="14"/>
      <c r="I21" s="30">
        <f>I22+I25</f>
        <v>10500</v>
      </c>
      <c r="J21" s="60"/>
    </row>
    <row r="22" spans="1:10" ht="24.95" customHeight="1" x14ac:dyDescent="0.25">
      <c r="A22" s="17"/>
      <c r="B22" s="18" t="s">
        <v>62</v>
      </c>
      <c r="C22" s="55"/>
      <c r="D22" s="56"/>
      <c r="E22" s="57"/>
      <c r="F22" s="57"/>
      <c r="G22" s="57"/>
      <c r="H22" s="57"/>
      <c r="I22" s="31">
        <f>SUM(I23:I24)</f>
        <v>6500</v>
      </c>
      <c r="J22" s="60"/>
    </row>
    <row r="23" spans="1:10" ht="24.95" customHeight="1" x14ac:dyDescent="0.2">
      <c r="A23" s="17"/>
      <c r="B23" s="17"/>
      <c r="C23" s="17" t="s">
        <v>16</v>
      </c>
      <c r="D23" s="38">
        <v>2500</v>
      </c>
      <c r="E23" s="21">
        <v>1</v>
      </c>
      <c r="F23" s="21" t="s">
        <v>33</v>
      </c>
      <c r="G23" s="22">
        <v>2</v>
      </c>
      <c r="H23" s="22" t="s">
        <v>37</v>
      </c>
      <c r="I23" s="21">
        <f>IF(D23*IF(E23="",1,E23)*IF(G23="",1,G23)=0,"",D23*IF(E23="",1,E23)*IF(G23="",1,G23))</f>
        <v>5000</v>
      </c>
      <c r="J23" s="60"/>
    </row>
    <row r="24" spans="1:10" ht="24.95" customHeight="1" x14ac:dyDescent="0.2">
      <c r="A24" s="17"/>
      <c r="B24" s="17"/>
      <c r="C24" s="17" t="s">
        <v>17</v>
      </c>
      <c r="D24" s="38">
        <v>1500</v>
      </c>
      <c r="E24" s="21">
        <v>1</v>
      </c>
      <c r="F24" s="21" t="s">
        <v>33</v>
      </c>
      <c r="G24" s="22">
        <v>1</v>
      </c>
      <c r="H24" s="22" t="s">
        <v>37</v>
      </c>
      <c r="I24" s="21">
        <f t="shared" ref="I24:I26" si="2">IF(D24*IF(E24="",1,E24)*IF(G24="",1,G24)=0,"",D24*IF(E24="",1,E24)*IF(G24="",1,G24))</f>
        <v>1500</v>
      </c>
      <c r="J24" s="60"/>
    </row>
    <row r="25" spans="1:10" ht="24.95" customHeight="1" x14ac:dyDescent="0.2">
      <c r="A25" s="17"/>
      <c r="B25" s="18" t="s">
        <v>80</v>
      </c>
      <c r="C25" s="18"/>
      <c r="D25" s="54"/>
      <c r="E25" s="52"/>
      <c r="F25" s="52"/>
      <c r="G25" s="53"/>
      <c r="H25" s="53"/>
      <c r="I25" s="27">
        <f>SUM(I26:I26)</f>
        <v>4000</v>
      </c>
      <c r="J25" s="60"/>
    </row>
    <row r="26" spans="1:10" ht="24.95" customHeight="1" x14ac:dyDescent="0.2">
      <c r="A26" s="17"/>
      <c r="C26" s="17" t="s">
        <v>81</v>
      </c>
      <c r="D26" s="38">
        <v>4000</v>
      </c>
      <c r="E26" s="21">
        <v>1</v>
      </c>
      <c r="F26" s="21"/>
      <c r="G26" s="22">
        <v>1</v>
      </c>
      <c r="H26" s="22"/>
      <c r="I26" s="21">
        <f t="shared" si="2"/>
        <v>4000</v>
      </c>
      <c r="J26" s="60"/>
    </row>
    <row r="27" spans="1:10" ht="24.95" customHeight="1" x14ac:dyDescent="0.2">
      <c r="A27" s="72" t="s">
        <v>13</v>
      </c>
      <c r="B27" s="44"/>
      <c r="C27" s="44"/>
      <c r="D27" s="73"/>
      <c r="E27" s="33"/>
      <c r="F27" s="33"/>
      <c r="G27" s="74"/>
      <c r="H27" s="74"/>
      <c r="I27" s="28">
        <f>I22+I25</f>
        <v>10500</v>
      </c>
      <c r="J27" s="60"/>
    </row>
    <row r="28" spans="1:10" ht="20.25" customHeight="1" x14ac:dyDescent="0.2"/>
    <row r="29" spans="1:10" ht="24.95" customHeight="1" x14ac:dyDescent="0.2">
      <c r="A29" s="24" t="s">
        <v>23</v>
      </c>
      <c r="B29" s="24"/>
      <c r="C29" s="24"/>
      <c r="D29" s="47"/>
      <c r="E29" s="24"/>
      <c r="F29" s="24"/>
      <c r="G29" s="24"/>
      <c r="H29" s="24"/>
      <c r="I29" s="68">
        <f>I17+I27</f>
        <v>97000</v>
      </c>
      <c r="J29" s="60"/>
    </row>
    <row r="30" spans="1:10" ht="24.95" customHeight="1" x14ac:dyDescent="0.2">
      <c r="A30" s="42" t="s">
        <v>50</v>
      </c>
      <c r="B30" s="48"/>
      <c r="C30" s="48"/>
      <c r="D30" s="49"/>
      <c r="E30" s="48"/>
      <c r="F30" s="48"/>
      <c r="G30" s="48"/>
      <c r="H30" s="48"/>
      <c r="I30" s="84">
        <v>3000</v>
      </c>
      <c r="J30" s="60"/>
    </row>
    <row r="31" spans="1:10" ht="24.95" customHeight="1" x14ac:dyDescent="0.2">
      <c r="A31" s="75" t="s">
        <v>48</v>
      </c>
      <c r="B31" s="76"/>
      <c r="C31" s="76"/>
      <c r="D31" s="77"/>
      <c r="E31" s="78"/>
      <c r="F31" s="78"/>
      <c r="G31" s="79"/>
      <c r="H31" s="79"/>
      <c r="I31" s="69">
        <f>I29+I30</f>
        <v>100000</v>
      </c>
      <c r="J31" s="60"/>
    </row>
    <row r="32" spans="1:10" customFormat="1" ht="24.95" customHeight="1" x14ac:dyDescent="0.4"/>
    <row r="33" spans="1:5" ht="20.25" customHeight="1" x14ac:dyDescent="0.25">
      <c r="A33" s="34" t="s">
        <v>64</v>
      </c>
      <c r="C33" s="35" t="s">
        <v>27</v>
      </c>
      <c r="E33" s="82"/>
    </row>
    <row r="34" spans="1:5" ht="24.95" customHeight="1" x14ac:dyDescent="0.2">
      <c r="B34" s="18" t="s">
        <v>62</v>
      </c>
      <c r="C34" s="43">
        <f>I10+I22</f>
        <v>21000</v>
      </c>
      <c r="E34" s="82"/>
    </row>
    <row r="35" spans="1:5" ht="24.95" customHeight="1" x14ac:dyDescent="0.2">
      <c r="B35" s="18" t="s">
        <v>80</v>
      </c>
      <c r="C35" s="43">
        <f>I13+I25</f>
        <v>16000</v>
      </c>
    </row>
    <row r="36" spans="1:5" ht="24.95" customHeight="1" x14ac:dyDescent="0.2">
      <c r="B36" s="18" t="s">
        <v>58</v>
      </c>
      <c r="C36" s="43">
        <f>I15</f>
        <v>60000</v>
      </c>
    </row>
    <row r="37" spans="1:5" ht="24.95" customHeight="1" x14ac:dyDescent="0.2">
      <c r="B37" s="50" t="s">
        <v>50</v>
      </c>
      <c r="C37" s="71">
        <f>I30</f>
        <v>3000</v>
      </c>
    </row>
    <row r="38" spans="1:5" ht="24.95" customHeight="1" x14ac:dyDescent="0.2">
      <c r="B38" s="80" t="s">
        <v>30</v>
      </c>
      <c r="C38" s="81">
        <f>SUM(C34:C37)</f>
        <v>100000</v>
      </c>
    </row>
    <row r="39" spans="1:5" ht="20.25" customHeight="1" x14ac:dyDescent="0.2"/>
  </sheetData>
  <mergeCells count="12">
    <mergeCell ref="J6:J7"/>
    <mergeCell ref="A18:A19"/>
    <mergeCell ref="B18:B19"/>
    <mergeCell ref="C18:C19"/>
    <mergeCell ref="D18:I18"/>
    <mergeCell ref="J18:J19"/>
    <mergeCell ref="D6:I6"/>
    <mergeCell ref="B1:C1"/>
    <mergeCell ref="B2:C2"/>
    <mergeCell ref="A6:A7"/>
    <mergeCell ref="B6:B7"/>
    <mergeCell ref="C6:C7"/>
  </mergeCells>
  <phoneticPr fontId="2"/>
  <dataValidations count="1">
    <dataValidation type="list" allowBlank="1" showInputMessage="1" showErrorMessage="1" sqref="F23:F26 H23:H26 F11:F16 H11:H16" xr:uid="{C03CA972-63FA-41BA-A3E2-35D17F0F4319}">
      <formula1>$L$1:$L$4</formula1>
    </dataValidation>
  </dataValidations>
  <pageMargins left="0.70866141732283472" right="0.70866141732283472" top="0.74803149606299213" bottom="0.74803149606299213" header="0.31496062992125984" footer="0.31496062992125984"/>
  <pageSetup paperSize="8" scale="83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93E1D-426E-4AEC-906A-FB8F3BE1002B}">
  <sheetPr>
    <pageSetUpPr fitToPage="1"/>
  </sheetPr>
  <dimension ref="A1:L68"/>
  <sheetViews>
    <sheetView tabSelected="1" topLeftCell="A8" zoomScaleNormal="100" workbookViewId="0">
      <selection activeCell="B11" sqref="B11"/>
    </sheetView>
  </sheetViews>
  <sheetFormatPr defaultColWidth="8.875" defaultRowHeight="14.25" x14ac:dyDescent="0.2"/>
  <cols>
    <col min="1" max="1" width="34.875" style="2" customWidth="1"/>
    <col min="2" max="3" width="32.125" style="2" customWidth="1"/>
    <col min="4" max="4" width="16.5" style="2" customWidth="1"/>
    <col min="5" max="5" width="11.125" style="2" customWidth="1"/>
    <col min="6" max="6" width="10.5" style="2" bestFit="1" customWidth="1"/>
    <col min="7" max="7" width="11.125" style="2" customWidth="1"/>
    <col min="8" max="8" width="12" style="2" bestFit="1" customWidth="1"/>
    <col min="9" max="9" width="19.125" style="2" bestFit="1" customWidth="1"/>
    <col min="10" max="10" width="32.625" style="2" customWidth="1"/>
    <col min="11" max="11" width="13" style="2" bestFit="1" customWidth="1"/>
    <col min="12" max="12" width="9.5" style="11" hidden="1" customWidth="1"/>
    <col min="13" max="16384" width="8.875" style="2"/>
  </cols>
  <sheetData>
    <row r="1" spans="1:12" ht="24.95" customHeight="1" x14ac:dyDescent="0.25">
      <c r="A1" s="1" t="s">
        <v>1</v>
      </c>
      <c r="B1" s="89" t="s">
        <v>39</v>
      </c>
      <c r="C1" s="90"/>
      <c r="L1" s="45" t="s">
        <v>34</v>
      </c>
    </row>
    <row r="2" spans="1:12" ht="24.95" customHeight="1" x14ac:dyDescent="0.25">
      <c r="A2" s="1" t="s">
        <v>2</v>
      </c>
      <c r="B2" s="89" t="s">
        <v>85</v>
      </c>
      <c r="C2" s="90"/>
      <c r="L2" s="3" t="s">
        <v>38</v>
      </c>
    </row>
    <row r="3" spans="1:12" ht="24.95" customHeight="1" x14ac:dyDescent="0.2">
      <c r="D3" s="4"/>
      <c r="L3" s="45" t="s">
        <v>32</v>
      </c>
    </row>
    <row r="4" spans="1:12" ht="24.95" customHeight="1" x14ac:dyDescent="0.25">
      <c r="A4" s="5" t="s">
        <v>28</v>
      </c>
      <c r="B4" s="6"/>
      <c r="C4" s="6"/>
      <c r="D4" s="6"/>
      <c r="L4" s="45" t="s">
        <v>36</v>
      </c>
    </row>
    <row r="5" spans="1:12" ht="30" customHeight="1" x14ac:dyDescent="0.3">
      <c r="C5" s="7"/>
      <c r="D5" s="8" t="s">
        <v>29</v>
      </c>
      <c r="E5" s="9"/>
      <c r="F5" s="10"/>
      <c r="I5" s="83">
        <f>I56</f>
        <v>74600000</v>
      </c>
    </row>
    <row r="6" spans="1:12" ht="20.25" customHeight="1" x14ac:dyDescent="0.2">
      <c r="A6" s="91" t="s">
        <v>55</v>
      </c>
      <c r="B6" s="91" t="s">
        <v>84</v>
      </c>
      <c r="C6" s="91" t="s">
        <v>56</v>
      </c>
      <c r="D6" s="96" t="s">
        <v>3</v>
      </c>
      <c r="E6" s="97"/>
      <c r="F6" s="97"/>
      <c r="G6" s="97"/>
      <c r="H6" s="97"/>
      <c r="I6" s="98"/>
      <c r="J6" s="94" t="s">
        <v>0</v>
      </c>
    </row>
    <row r="7" spans="1:12" ht="20.25" customHeight="1" x14ac:dyDescent="0.2">
      <c r="A7" s="91"/>
      <c r="B7" s="92"/>
      <c r="C7" s="91"/>
      <c r="D7" s="41" t="s">
        <v>40</v>
      </c>
      <c r="E7" s="37" t="s">
        <v>10</v>
      </c>
      <c r="F7" s="13"/>
      <c r="G7" s="37" t="s">
        <v>10</v>
      </c>
      <c r="H7" s="13"/>
      <c r="I7" s="36" t="s">
        <v>41</v>
      </c>
      <c r="J7" s="95"/>
    </row>
    <row r="8" spans="1:12" ht="24.95" customHeight="1" x14ac:dyDescent="0.2">
      <c r="A8" s="44" t="s">
        <v>96</v>
      </c>
      <c r="B8" s="12"/>
      <c r="C8" s="23"/>
      <c r="D8" s="23"/>
      <c r="E8" s="23"/>
      <c r="F8" s="23"/>
      <c r="G8" s="23"/>
      <c r="H8" s="23"/>
      <c r="I8" s="23"/>
      <c r="J8" s="59"/>
    </row>
    <row r="9" spans="1:12" ht="24.95" customHeight="1" x14ac:dyDescent="0.2">
      <c r="A9" s="17"/>
      <c r="B9" s="67"/>
      <c r="C9" s="14" t="s">
        <v>15</v>
      </c>
      <c r="D9" s="66"/>
      <c r="E9" s="32"/>
      <c r="F9" s="32"/>
      <c r="G9" s="63"/>
      <c r="H9" s="63"/>
      <c r="I9" s="46">
        <f>I10</f>
        <v>40100000</v>
      </c>
      <c r="J9" s="59"/>
      <c r="L9" s="2"/>
    </row>
    <row r="10" spans="1:12" ht="24.95" customHeight="1" x14ac:dyDescent="0.2">
      <c r="A10" s="17"/>
      <c r="B10" s="18" t="s">
        <v>57</v>
      </c>
      <c r="C10" s="18"/>
      <c r="D10" s="51"/>
      <c r="E10" s="52"/>
      <c r="F10" s="52"/>
      <c r="G10" s="53"/>
      <c r="H10" s="53"/>
      <c r="I10" s="27">
        <f>SUM(I11:I13)</f>
        <v>40100000</v>
      </c>
      <c r="J10" s="59"/>
      <c r="L10" s="2"/>
    </row>
    <row r="11" spans="1:12" ht="24.95" customHeight="1" x14ac:dyDescent="0.2">
      <c r="A11" s="20"/>
      <c r="B11" s="17"/>
      <c r="C11" s="17" t="s">
        <v>86</v>
      </c>
      <c r="D11" s="38">
        <v>300000</v>
      </c>
      <c r="E11" s="21">
        <v>10</v>
      </c>
      <c r="F11" s="21" t="s">
        <v>34</v>
      </c>
      <c r="G11" s="22">
        <v>10</v>
      </c>
      <c r="H11" s="22" t="s">
        <v>35</v>
      </c>
      <c r="I11" s="21">
        <f>IF(D11*IF(E11="",1,E11)*IF(G11="",1,G11)=0,"",D11*IF(E11="",1,E11)*IF(G11="",1,G11))</f>
        <v>30000000</v>
      </c>
      <c r="J11" s="60"/>
    </row>
    <row r="12" spans="1:12" ht="24.95" customHeight="1" x14ac:dyDescent="0.2">
      <c r="A12" s="20"/>
      <c r="B12" s="17"/>
      <c r="C12" s="17" t="s">
        <v>86</v>
      </c>
      <c r="D12" s="39">
        <v>200000</v>
      </c>
      <c r="E12" s="21">
        <v>5</v>
      </c>
      <c r="F12" s="21" t="s">
        <v>33</v>
      </c>
      <c r="G12" s="22">
        <v>10</v>
      </c>
      <c r="H12" s="22" t="s">
        <v>35</v>
      </c>
      <c r="I12" s="21">
        <f t="shared" ref="I12" si="0">IF(D12*IF(E12="",1,E12)*IF(G12="",1,G12)=0,"",D12*IF(E12="",1,E12)*IF(G12="",1,G12))</f>
        <v>10000000</v>
      </c>
      <c r="J12" s="60"/>
    </row>
    <row r="13" spans="1:12" ht="24.95" customHeight="1" x14ac:dyDescent="0.2">
      <c r="A13" s="20"/>
      <c r="B13" s="20"/>
      <c r="C13" s="17" t="s">
        <v>11</v>
      </c>
      <c r="D13" s="39">
        <v>10000</v>
      </c>
      <c r="E13" s="21"/>
      <c r="F13" s="21"/>
      <c r="G13" s="22">
        <v>10</v>
      </c>
      <c r="H13" s="22" t="s">
        <v>35</v>
      </c>
      <c r="I13" s="21">
        <f>IF(D13*IF(E13="",1,E13)*IF(G13="",1,G13)=0,"",D13*IF(E13="",1,E13)*IF(G13="",1,G13))</f>
        <v>100000</v>
      </c>
      <c r="J13" s="60"/>
    </row>
    <row r="14" spans="1:12" ht="24.95" customHeight="1" x14ac:dyDescent="0.2">
      <c r="A14" s="72" t="s">
        <v>13</v>
      </c>
      <c r="B14" s="44"/>
      <c r="C14" s="44"/>
      <c r="D14" s="73"/>
      <c r="E14" s="33"/>
      <c r="F14" s="33"/>
      <c r="G14" s="74"/>
      <c r="H14" s="74"/>
      <c r="I14" s="28">
        <f>I9</f>
        <v>40100000</v>
      </c>
      <c r="J14" s="60"/>
    </row>
    <row r="15" spans="1:12" ht="20.25" customHeight="1" x14ac:dyDescent="0.2">
      <c r="A15" s="91" t="s">
        <v>55</v>
      </c>
      <c r="B15" s="91" t="s">
        <v>84</v>
      </c>
      <c r="C15" s="91" t="s">
        <v>56</v>
      </c>
      <c r="D15" s="96" t="s">
        <v>3</v>
      </c>
      <c r="E15" s="97"/>
      <c r="F15" s="97"/>
      <c r="G15" s="97"/>
      <c r="H15" s="97"/>
      <c r="I15" s="98"/>
      <c r="J15" s="94" t="s">
        <v>0</v>
      </c>
    </row>
    <row r="16" spans="1:12" ht="20.25" customHeight="1" x14ac:dyDescent="0.2">
      <c r="A16" s="91"/>
      <c r="B16" s="92"/>
      <c r="C16" s="91"/>
      <c r="D16" s="41" t="s">
        <v>40</v>
      </c>
      <c r="E16" s="37" t="s">
        <v>10</v>
      </c>
      <c r="F16" s="13"/>
      <c r="G16" s="37" t="s">
        <v>10</v>
      </c>
      <c r="H16" s="13"/>
      <c r="I16" s="36" t="s">
        <v>41</v>
      </c>
      <c r="J16" s="95"/>
    </row>
    <row r="17" spans="1:12" ht="24.95" customHeight="1" x14ac:dyDescent="0.2">
      <c r="A17" s="44" t="s">
        <v>6</v>
      </c>
      <c r="B17" s="12"/>
      <c r="C17" s="12"/>
      <c r="D17" s="40"/>
      <c r="E17" s="15"/>
      <c r="F17" s="15"/>
      <c r="G17" s="16"/>
      <c r="H17" s="16"/>
      <c r="J17" s="59"/>
    </row>
    <row r="18" spans="1:12" ht="24.95" customHeight="1" x14ac:dyDescent="0.2">
      <c r="A18" s="17"/>
      <c r="B18" s="64"/>
      <c r="C18" s="14" t="s">
        <v>87</v>
      </c>
      <c r="D18" s="66"/>
      <c r="E18" s="32"/>
      <c r="F18" s="32"/>
      <c r="G18" s="63"/>
      <c r="H18" s="63"/>
      <c r="I18" s="46">
        <f>I19+I22</f>
        <v>6450000</v>
      </c>
      <c r="J18" s="59"/>
    </row>
    <row r="19" spans="1:12" ht="24.75" customHeight="1" x14ac:dyDescent="0.2">
      <c r="A19" s="17"/>
      <c r="B19" s="26" t="s">
        <v>57</v>
      </c>
      <c r="C19" s="18"/>
      <c r="D19" s="51"/>
      <c r="E19" s="52"/>
      <c r="F19" s="52"/>
      <c r="G19" s="53"/>
      <c r="H19" s="53"/>
      <c r="I19" s="27">
        <f>SUM(I20:I21)</f>
        <v>6200000</v>
      </c>
      <c r="J19" s="60"/>
    </row>
    <row r="20" spans="1:12" ht="24.95" customHeight="1" x14ac:dyDescent="0.2">
      <c r="A20" s="17"/>
      <c r="B20" s="17"/>
      <c r="C20" s="17" t="s">
        <v>22</v>
      </c>
      <c r="D20" s="38">
        <v>200000</v>
      </c>
      <c r="E20" s="21">
        <v>15</v>
      </c>
      <c r="F20" s="21" t="s">
        <v>33</v>
      </c>
      <c r="G20" s="22">
        <v>2</v>
      </c>
      <c r="H20" s="22" t="s">
        <v>35</v>
      </c>
      <c r="I20" s="15">
        <f t="shared" ref="I20:I24" si="1">IF(D20*IF(E20="",1,E20)*IF(G20="",1,G20)=0,"",D20*IF(E20="",1,E20)*IF(G20="",1,G20))</f>
        <v>6000000</v>
      </c>
      <c r="J20" s="60"/>
    </row>
    <row r="21" spans="1:12" ht="24.95" customHeight="1" x14ac:dyDescent="0.2">
      <c r="A21" s="17"/>
      <c r="B21" s="17"/>
      <c r="C21" s="17" t="s">
        <v>87</v>
      </c>
      <c r="D21" s="38">
        <v>10000</v>
      </c>
      <c r="E21" s="21">
        <v>20</v>
      </c>
      <c r="F21" s="21" t="s">
        <v>33</v>
      </c>
      <c r="G21" s="22">
        <v>1</v>
      </c>
      <c r="H21" s="22" t="s">
        <v>35</v>
      </c>
      <c r="I21" s="21">
        <f t="shared" si="1"/>
        <v>200000</v>
      </c>
      <c r="J21" s="60"/>
    </row>
    <row r="22" spans="1:12" ht="24.95" customHeight="1" x14ac:dyDescent="0.2">
      <c r="A22" s="17"/>
      <c r="B22" s="18" t="s">
        <v>58</v>
      </c>
      <c r="C22" s="18"/>
      <c r="D22" s="54"/>
      <c r="E22" s="52"/>
      <c r="F22" s="52"/>
      <c r="G22" s="53"/>
      <c r="H22" s="53"/>
      <c r="I22" s="27">
        <f>SUM(I23:I24)</f>
        <v>250000</v>
      </c>
      <c r="J22" s="60"/>
    </row>
    <row r="23" spans="1:12" ht="24.95" customHeight="1" x14ac:dyDescent="0.2">
      <c r="A23" s="17"/>
      <c r="B23" s="17"/>
      <c r="C23" s="17" t="s">
        <v>59</v>
      </c>
      <c r="D23" s="38">
        <v>500</v>
      </c>
      <c r="E23" s="21">
        <v>50</v>
      </c>
      <c r="F23" s="21" t="s">
        <v>33</v>
      </c>
      <c r="G23" s="22">
        <v>2</v>
      </c>
      <c r="H23" s="22" t="s">
        <v>35</v>
      </c>
      <c r="I23" s="15">
        <f t="shared" si="1"/>
        <v>50000</v>
      </c>
      <c r="J23" s="60"/>
    </row>
    <row r="24" spans="1:12" ht="24.95" customHeight="1" x14ac:dyDescent="0.2">
      <c r="A24" s="17"/>
      <c r="B24" s="25"/>
      <c r="C24" s="17" t="s">
        <v>60</v>
      </c>
      <c r="D24" s="38">
        <v>100000</v>
      </c>
      <c r="E24" s="21"/>
      <c r="F24" s="21" t="s">
        <v>33</v>
      </c>
      <c r="G24" s="22">
        <v>2</v>
      </c>
      <c r="H24" s="22" t="s">
        <v>35</v>
      </c>
      <c r="I24" s="21">
        <f t="shared" si="1"/>
        <v>200000</v>
      </c>
      <c r="J24" s="60"/>
    </row>
    <row r="25" spans="1:12" ht="24.95" customHeight="1" x14ac:dyDescent="0.2">
      <c r="A25" s="72" t="s">
        <v>13</v>
      </c>
      <c r="B25" s="44"/>
      <c r="C25" s="44"/>
      <c r="D25" s="73"/>
      <c r="E25" s="33"/>
      <c r="F25" s="33"/>
      <c r="G25" s="74"/>
      <c r="H25" s="74"/>
      <c r="I25" s="28">
        <f>I18</f>
        <v>6450000</v>
      </c>
      <c r="J25" s="60"/>
      <c r="L25" s="29"/>
    </row>
    <row r="26" spans="1:12" ht="20.25" customHeight="1" x14ac:dyDescent="0.2">
      <c r="A26" s="91" t="s">
        <v>55</v>
      </c>
      <c r="B26" s="91" t="s">
        <v>84</v>
      </c>
      <c r="C26" s="91" t="s">
        <v>56</v>
      </c>
      <c r="D26" s="96" t="s">
        <v>3</v>
      </c>
      <c r="E26" s="97"/>
      <c r="F26" s="97"/>
      <c r="G26" s="97"/>
      <c r="H26" s="97"/>
      <c r="I26" s="98"/>
      <c r="J26" s="94" t="s">
        <v>0</v>
      </c>
    </row>
    <row r="27" spans="1:12" ht="20.25" customHeight="1" x14ac:dyDescent="0.2">
      <c r="A27" s="91"/>
      <c r="B27" s="92"/>
      <c r="C27" s="91"/>
      <c r="D27" s="41" t="s">
        <v>40</v>
      </c>
      <c r="E27" s="37" t="s">
        <v>10</v>
      </c>
      <c r="F27" s="13"/>
      <c r="G27" s="37" t="s">
        <v>10</v>
      </c>
      <c r="H27" s="13"/>
      <c r="I27" s="36" t="s">
        <v>41</v>
      </c>
      <c r="J27" s="95"/>
    </row>
    <row r="28" spans="1:12" ht="24.95" customHeight="1" x14ac:dyDescent="0.2">
      <c r="A28" s="44" t="s">
        <v>7</v>
      </c>
      <c r="B28" s="23"/>
      <c r="C28" s="23"/>
      <c r="D28" s="23"/>
      <c r="E28" s="23"/>
      <c r="F28" s="23"/>
      <c r="G28" s="23"/>
      <c r="H28" s="23"/>
      <c r="I28" s="23"/>
      <c r="J28" s="60"/>
    </row>
    <row r="29" spans="1:12" ht="24.95" customHeight="1" x14ac:dyDescent="0.25">
      <c r="A29" s="17"/>
      <c r="B29" s="64"/>
      <c r="C29" s="14" t="s">
        <v>18</v>
      </c>
      <c r="D29" s="65"/>
      <c r="E29" s="14"/>
      <c r="F29" s="14"/>
      <c r="G29" s="14"/>
      <c r="H29" s="14"/>
      <c r="I29" s="30">
        <f>I30+I33</f>
        <v>2090000</v>
      </c>
      <c r="J29" s="60"/>
    </row>
    <row r="30" spans="1:12" ht="24.95" customHeight="1" x14ac:dyDescent="0.25">
      <c r="A30" s="17"/>
      <c r="B30" s="18" t="s">
        <v>62</v>
      </c>
      <c r="C30" s="55"/>
      <c r="D30" s="56"/>
      <c r="E30" s="57"/>
      <c r="F30" s="57"/>
      <c r="G30" s="57"/>
      <c r="H30" s="57"/>
      <c r="I30" s="31">
        <f>SUM(I31:I32)</f>
        <v>950000</v>
      </c>
      <c r="J30" s="60"/>
    </row>
    <row r="31" spans="1:12" ht="24.95" customHeight="1" x14ac:dyDescent="0.2">
      <c r="A31" s="17"/>
      <c r="B31" s="17"/>
      <c r="C31" s="17" t="s">
        <v>16</v>
      </c>
      <c r="D31" s="38">
        <v>250000</v>
      </c>
      <c r="E31" s="21">
        <v>2</v>
      </c>
      <c r="F31" s="21" t="s">
        <v>33</v>
      </c>
      <c r="G31" s="22">
        <v>1</v>
      </c>
      <c r="H31" s="22" t="s">
        <v>37</v>
      </c>
      <c r="I31" s="21">
        <f>IF(D31*IF(E31="",1,E31)*IF(G31="",1,G31)=0,"",D31*IF(E31="",1,E31)*IF(G31="",1,G31))</f>
        <v>500000</v>
      </c>
      <c r="J31" s="60"/>
    </row>
    <row r="32" spans="1:12" ht="24.95" customHeight="1" x14ac:dyDescent="0.2">
      <c r="A32" s="17"/>
      <c r="B32" s="17"/>
      <c r="C32" s="17" t="s">
        <v>17</v>
      </c>
      <c r="D32" s="38">
        <v>150000</v>
      </c>
      <c r="E32" s="21">
        <v>3</v>
      </c>
      <c r="F32" s="21" t="s">
        <v>33</v>
      </c>
      <c r="G32" s="22">
        <v>1</v>
      </c>
      <c r="H32" s="22" t="s">
        <v>37</v>
      </c>
      <c r="I32" s="21">
        <f t="shared" ref="I32" si="2">IF(D32*IF(E32="",1,E32)*IF(G32="",1,G32)=0,"",D32*IF(E32="",1,E32)*IF(G32="",1,G32))</f>
        <v>450000</v>
      </c>
      <c r="J32" s="60"/>
    </row>
    <row r="33" spans="1:10" ht="24.95" customHeight="1" x14ac:dyDescent="0.2">
      <c r="A33" s="17"/>
      <c r="B33" s="18" t="s">
        <v>63</v>
      </c>
      <c r="C33" s="18"/>
      <c r="D33" s="54"/>
      <c r="E33" s="52"/>
      <c r="F33" s="52"/>
      <c r="G33" s="53"/>
      <c r="H33" s="53"/>
      <c r="I33" s="27">
        <f>SUM(I34:I36)</f>
        <v>1140000</v>
      </c>
      <c r="J33" s="60"/>
    </row>
    <row r="34" spans="1:10" ht="24.95" customHeight="1" x14ac:dyDescent="0.2">
      <c r="A34" s="17"/>
      <c r="C34" s="17" t="s">
        <v>19</v>
      </c>
      <c r="D34" s="38">
        <v>5000</v>
      </c>
      <c r="E34" s="21">
        <v>15</v>
      </c>
      <c r="F34" s="21" t="s">
        <v>33</v>
      </c>
      <c r="G34" s="22">
        <v>4</v>
      </c>
      <c r="H34" s="22" t="s">
        <v>37</v>
      </c>
      <c r="I34" s="21">
        <f>IF(D34*IF(E34="",1,E34)*IF(G34="",1,G34)=0,"",D34*IF(E34="",1,E34)*IF(G34="",1,G34))</f>
        <v>300000</v>
      </c>
      <c r="J34" s="60"/>
    </row>
    <row r="35" spans="1:10" ht="24.95" customHeight="1" x14ac:dyDescent="0.2">
      <c r="A35" s="17"/>
      <c r="B35" s="17"/>
      <c r="C35" s="17" t="s">
        <v>20</v>
      </c>
      <c r="D35" s="38">
        <v>4000</v>
      </c>
      <c r="E35" s="21">
        <v>15</v>
      </c>
      <c r="F35" s="21" t="s">
        <v>33</v>
      </c>
      <c r="G35" s="22">
        <v>4</v>
      </c>
      <c r="H35" s="22" t="s">
        <v>37</v>
      </c>
      <c r="I35" s="21">
        <f>IF(D35*IF(E35="",1,E35)*IF(G35="",1,G35)=0,"",D35*IF(E35="",1,E35)*IF(G35="",1,G35))</f>
        <v>240000</v>
      </c>
      <c r="J35" s="60"/>
    </row>
    <row r="36" spans="1:10" ht="24.95" customHeight="1" x14ac:dyDescent="0.2">
      <c r="A36" s="20"/>
      <c r="B36" s="20"/>
      <c r="C36" s="17" t="s">
        <v>21</v>
      </c>
      <c r="D36" s="39">
        <v>30000</v>
      </c>
      <c r="E36" s="21">
        <v>5</v>
      </c>
      <c r="F36" s="21" t="s">
        <v>33</v>
      </c>
      <c r="G36" s="22">
        <v>4</v>
      </c>
      <c r="H36" s="22" t="s">
        <v>37</v>
      </c>
      <c r="I36" s="21">
        <f>IF(D36*IF(E36="",1,E36)*IF(G36="",1,G36)=0,"",D36*IF(E36="",1,E36)*IF(G36="",1,G36))</f>
        <v>600000</v>
      </c>
      <c r="J36" s="60"/>
    </row>
    <row r="37" spans="1:10" ht="24.95" customHeight="1" x14ac:dyDescent="0.2">
      <c r="A37" s="20"/>
      <c r="B37" s="61"/>
      <c r="C37" s="14" t="s">
        <v>24</v>
      </c>
      <c r="D37" s="62"/>
      <c r="E37" s="32"/>
      <c r="F37" s="32"/>
      <c r="G37" s="63"/>
      <c r="H37" s="63"/>
      <c r="I37" s="46">
        <f>I38</f>
        <v>10000000</v>
      </c>
      <c r="J37" s="60"/>
    </row>
    <row r="38" spans="1:10" ht="24.95" customHeight="1" x14ac:dyDescent="0.2">
      <c r="A38" s="20"/>
      <c r="B38" s="18" t="s">
        <v>14</v>
      </c>
      <c r="C38" s="57"/>
      <c r="D38" s="58"/>
      <c r="E38" s="52"/>
      <c r="F38" s="52"/>
      <c r="G38" s="53"/>
      <c r="H38" s="53"/>
      <c r="I38" s="27">
        <f>SUM(I39:I40)</f>
        <v>10000000</v>
      </c>
      <c r="J38" s="60"/>
    </row>
    <row r="39" spans="1:10" ht="24.95" customHeight="1" x14ac:dyDescent="0.2">
      <c r="A39" s="20"/>
      <c r="B39" s="19"/>
      <c r="C39" s="17" t="s">
        <v>88</v>
      </c>
      <c r="D39" s="39">
        <v>10000</v>
      </c>
      <c r="E39" s="21">
        <v>500</v>
      </c>
      <c r="F39" s="21" t="s">
        <v>33</v>
      </c>
      <c r="G39" s="22">
        <v>1</v>
      </c>
      <c r="H39" s="22" t="s">
        <v>31</v>
      </c>
      <c r="I39" s="21">
        <f>IF(D39*IF(E39="",1,E39)*IF(G39="",1,G39)=0,"",D39*IF(E39="",1,E39)*IF(G39="",1,G39))</f>
        <v>5000000</v>
      </c>
      <c r="J39" s="60"/>
    </row>
    <row r="40" spans="1:10" ht="24.95" customHeight="1" x14ac:dyDescent="0.2">
      <c r="A40" s="20"/>
      <c r="B40" s="20"/>
      <c r="C40" s="17" t="s">
        <v>89</v>
      </c>
      <c r="D40" s="39">
        <v>10000</v>
      </c>
      <c r="E40" s="21">
        <v>500</v>
      </c>
      <c r="F40" s="21" t="s">
        <v>33</v>
      </c>
      <c r="G40" s="22">
        <v>1</v>
      </c>
      <c r="H40" s="22" t="s">
        <v>31</v>
      </c>
      <c r="I40" s="21">
        <f>IF(D40*IF(E40="",1,E40)*IF(G40="",1,G40)=0,"",D40*IF(E40="",1,E40)*IF(G40="",1,G40))</f>
        <v>5000000</v>
      </c>
      <c r="J40" s="60"/>
    </row>
    <row r="41" spans="1:10" ht="24.95" customHeight="1" x14ac:dyDescent="0.2">
      <c r="A41" s="72" t="s">
        <v>13</v>
      </c>
      <c r="B41" s="44"/>
      <c r="C41" s="44"/>
      <c r="D41" s="73"/>
      <c r="E41" s="33"/>
      <c r="F41" s="33"/>
      <c r="G41" s="74"/>
      <c r="H41" s="74"/>
      <c r="I41" s="28">
        <f>I29+I37</f>
        <v>12090000</v>
      </c>
      <c r="J41" s="60"/>
    </row>
    <row r="42" spans="1:10" ht="20.25" customHeight="1" x14ac:dyDescent="0.2">
      <c r="A42" s="91" t="s">
        <v>55</v>
      </c>
      <c r="B42" s="91" t="s">
        <v>84</v>
      </c>
      <c r="C42" s="91" t="s">
        <v>56</v>
      </c>
      <c r="D42" s="96" t="s">
        <v>3</v>
      </c>
      <c r="E42" s="97"/>
      <c r="F42" s="97"/>
      <c r="G42" s="97"/>
      <c r="H42" s="97"/>
      <c r="I42" s="98"/>
      <c r="J42" s="94" t="s">
        <v>0</v>
      </c>
    </row>
    <row r="43" spans="1:10" ht="20.25" customHeight="1" x14ac:dyDescent="0.2">
      <c r="A43" s="91"/>
      <c r="B43" s="92"/>
      <c r="C43" s="91"/>
      <c r="D43" s="41" t="s">
        <v>40</v>
      </c>
      <c r="E43" s="37" t="s">
        <v>10</v>
      </c>
      <c r="F43" s="13"/>
      <c r="G43" s="37" t="s">
        <v>10</v>
      </c>
      <c r="H43" s="13"/>
      <c r="I43" s="36" t="s">
        <v>41</v>
      </c>
      <c r="J43" s="95"/>
    </row>
    <row r="44" spans="1:10" ht="24.95" customHeight="1" x14ac:dyDescent="0.2">
      <c r="A44" s="44" t="s">
        <v>47</v>
      </c>
      <c r="B44" s="23"/>
      <c r="C44" s="23"/>
      <c r="D44" s="23"/>
      <c r="E44" s="23"/>
      <c r="F44" s="23"/>
      <c r="G44" s="23"/>
      <c r="H44" s="23"/>
      <c r="I44" s="23"/>
      <c r="J44" s="60"/>
    </row>
    <row r="45" spans="1:10" ht="24.95" customHeight="1" x14ac:dyDescent="0.25">
      <c r="A45" s="17"/>
      <c r="B45" s="64"/>
      <c r="C45" s="14" t="s">
        <v>90</v>
      </c>
      <c r="D45" s="65"/>
      <c r="E45" s="14"/>
      <c r="F45" s="14"/>
      <c r="G45" s="14"/>
      <c r="H45" s="14"/>
      <c r="I45" s="30">
        <f>I46</f>
        <v>5000000</v>
      </c>
      <c r="J45" s="60"/>
    </row>
    <row r="46" spans="1:10" ht="24.95" customHeight="1" x14ac:dyDescent="0.25">
      <c r="A46" s="17"/>
      <c r="B46" s="18" t="s">
        <v>45</v>
      </c>
      <c r="C46" s="55"/>
      <c r="D46" s="56"/>
      <c r="E46" s="57"/>
      <c r="F46" s="57"/>
      <c r="G46" s="57"/>
      <c r="H46" s="57"/>
      <c r="I46" s="31">
        <f>SUM(I47:I47)</f>
        <v>5000000</v>
      </c>
      <c r="J46" s="60"/>
    </row>
    <row r="47" spans="1:10" ht="24.95" customHeight="1" x14ac:dyDescent="0.2">
      <c r="A47" s="17"/>
      <c r="B47" s="17"/>
      <c r="C47" s="17" t="s">
        <v>76</v>
      </c>
      <c r="D47" s="38">
        <v>5000000</v>
      </c>
      <c r="E47" s="21">
        <v>1</v>
      </c>
      <c r="F47" s="21" t="s">
        <v>35</v>
      </c>
      <c r="G47" s="22"/>
      <c r="H47" s="22"/>
      <c r="I47" s="21">
        <f>IF(D47*IF(E47="",1,E47)*IF(G47="",1,G47)=0,"",D47*IF(E47="",1,E47)*IF(G47="",1,G47))</f>
        <v>5000000</v>
      </c>
      <c r="J47" s="60"/>
    </row>
    <row r="48" spans="1:10" ht="24.95" customHeight="1" x14ac:dyDescent="0.25">
      <c r="A48" s="17"/>
      <c r="B48" s="64"/>
      <c r="C48" s="14" t="s">
        <v>91</v>
      </c>
      <c r="D48" s="65"/>
      <c r="E48" s="14"/>
      <c r="F48" s="14"/>
      <c r="G48" s="14"/>
      <c r="H48" s="14"/>
      <c r="I48" s="30">
        <f>I49</f>
        <v>10000000</v>
      </c>
      <c r="J48" s="60"/>
    </row>
    <row r="49" spans="1:10" ht="24.95" customHeight="1" x14ac:dyDescent="0.25">
      <c r="A49" s="17"/>
      <c r="B49" s="18" t="s">
        <v>45</v>
      </c>
      <c r="C49" s="55"/>
      <c r="D49" s="56"/>
      <c r="E49" s="57"/>
      <c r="F49" s="57"/>
      <c r="G49" s="57"/>
      <c r="H49" s="57"/>
      <c r="I49" s="31">
        <f>SUM(I50:I50)</f>
        <v>10000000</v>
      </c>
      <c r="J49" s="60"/>
    </row>
    <row r="50" spans="1:10" ht="24.95" customHeight="1" x14ac:dyDescent="0.2">
      <c r="A50" s="17"/>
      <c r="B50" s="17"/>
      <c r="C50" s="88" t="s">
        <v>79</v>
      </c>
      <c r="D50" s="38">
        <v>10000000</v>
      </c>
      <c r="E50" s="21">
        <v>1</v>
      </c>
      <c r="F50" s="21" t="s">
        <v>35</v>
      </c>
      <c r="G50" s="22"/>
      <c r="H50" s="22"/>
      <c r="I50" s="21">
        <f>IF(D50*IF(E50="",1,E50)*IF(G50="",1,G50)=0,"",D50*IF(E50="",1,E50)*IF(G50="",1,G50))</f>
        <v>10000000</v>
      </c>
      <c r="J50" s="60"/>
    </row>
    <row r="51" spans="1:10" ht="24.95" customHeight="1" x14ac:dyDescent="0.2">
      <c r="A51" s="72" t="s">
        <v>13</v>
      </c>
      <c r="B51" s="44"/>
      <c r="C51" s="44"/>
      <c r="D51" s="73"/>
      <c r="E51" s="33"/>
      <c r="F51" s="33"/>
      <c r="G51" s="74"/>
      <c r="H51" s="74"/>
      <c r="I51" s="28">
        <f>I45+I48</f>
        <v>15000000</v>
      </c>
      <c r="J51" s="60"/>
    </row>
    <row r="52" spans="1:10" ht="20.25" customHeight="1" x14ac:dyDescent="0.2"/>
    <row r="53" spans="1:10" ht="24.95" customHeight="1" x14ac:dyDescent="0.2">
      <c r="A53" s="24" t="s">
        <v>23</v>
      </c>
      <c r="B53" s="24"/>
      <c r="C53" s="24"/>
      <c r="D53" s="47"/>
      <c r="E53" s="24"/>
      <c r="F53" s="24"/>
      <c r="G53" s="24"/>
      <c r="H53" s="24"/>
      <c r="I53" s="68">
        <f>I14+I25+I41+I51</f>
        <v>73640000</v>
      </c>
      <c r="J53" s="60"/>
    </row>
    <row r="54" spans="1:10" ht="24.95" customHeight="1" x14ac:dyDescent="0.2">
      <c r="A54" s="42" t="s">
        <v>92</v>
      </c>
      <c r="B54" s="48"/>
      <c r="C54" s="48"/>
      <c r="D54" s="49"/>
      <c r="E54" s="48"/>
      <c r="F54" s="48"/>
      <c r="G54" s="48"/>
      <c r="H54" s="48"/>
      <c r="I54" s="84">
        <v>1000000</v>
      </c>
      <c r="J54" s="60" t="s">
        <v>51</v>
      </c>
    </row>
    <row r="55" spans="1:10" ht="24.95" customHeight="1" x14ac:dyDescent="0.2">
      <c r="A55" s="42" t="s">
        <v>4</v>
      </c>
      <c r="B55" s="48"/>
      <c r="C55" s="48"/>
      <c r="D55" s="49"/>
      <c r="E55" s="48"/>
      <c r="F55" s="48"/>
      <c r="G55" s="48"/>
      <c r="H55" s="48"/>
      <c r="I55" s="84">
        <v>-40000</v>
      </c>
      <c r="J55" s="60"/>
    </row>
    <row r="56" spans="1:10" ht="24.95" customHeight="1" x14ac:dyDescent="0.2">
      <c r="A56" s="75" t="s">
        <v>48</v>
      </c>
      <c r="B56" s="76"/>
      <c r="C56" s="76"/>
      <c r="D56" s="77"/>
      <c r="E56" s="78"/>
      <c r="F56" s="78"/>
      <c r="G56" s="79"/>
      <c r="H56" s="79"/>
      <c r="I56" s="69">
        <f>+I53+I55+I54</f>
        <v>74600000</v>
      </c>
      <c r="J56" s="60"/>
    </row>
    <row r="57" spans="1:10" customFormat="1" ht="24.95" customHeight="1" x14ac:dyDescent="0.4"/>
    <row r="58" spans="1:10" ht="20.25" customHeight="1" x14ac:dyDescent="0.25">
      <c r="A58" s="34" t="s">
        <v>64</v>
      </c>
      <c r="C58" s="35" t="s">
        <v>42</v>
      </c>
      <c r="E58" s="82" t="s">
        <v>69</v>
      </c>
      <c r="G58" s="82"/>
    </row>
    <row r="59" spans="1:10" ht="24.95" customHeight="1" x14ac:dyDescent="0.2">
      <c r="B59" s="18" t="s">
        <v>57</v>
      </c>
      <c r="C59" s="43">
        <f>I10+I19</f>
        <v>46300000</v>
      </c>
      <c r="E59" s="82" t="s">
        <v>68</v>
      </c>
      <c r="G59" s="82"/>
    </row>
    <row r="60" spans="1:10" ht="24.95" customHeight="1" x14ac:dyDescent="0.2">
      <c r="B60" s="18" t="s">
        <v>58</v>
      </c>
      <c r="C60" s="43">
        <f>I22</f>
        <v>250000</v>
      </c>
    </row>
    <row r="61" spans="1:10" ht="24.95" customHeight="1" x14ac:dyDescent="0.2">
      <c r="B61" s="18" t="s">
        <v>62</v>
      </c>
      <c r="C61" s="43">
        <f>I30+I38</f>
        <v>10950000</v>
      </c>
    </row>
    <row r="62" spans="1:10" ht="24.95" customHeight="1" x14ac:dyDescent="0.2">
      <c r="B62" s="18" t="s">
        <v>63</v>
      </c>
      <c r="C62" s="43">
        <f>I33</f>
        <v>1140000</v>
      </c>
    </row>
    <row r="63" spans="1:10" ht="24.95" customHeight="1" x14ac:dyDescent="0.2">
      <c r="B63" s="18" t="s">
        <v>65</v>
      </c>
      <c r="C63" s="43">
        <f>I46</f>
        <v>5000000</v>
      </c>
    </row>
    <row r="64" spans="1:10" ht="24.95" customHeight="1" x14ac:dyDescent="0.2">
      <c r="B64" s="18" t="s">
        <v>66</v>
      </c>
      <c r="C64" s="43">
        <f>I49</f>
        <v>10000000</v>
      </c>
    </row>
    <row r="65" spans="2:3" ht="24.95" customHeight="1" x14ac:dyDescent="0.2">
      <c r="B65" s="50" t="s">
        <v>50</v>
      </c>
      <c r="C65" s="71">
        <f>I54</f>
        <v>1000000</v>
      </c>
    </row>
    <row r="66" spans="2:3" ht="24.95" customHeight="1" x14ac:dyDescent="0.2">
      <c r="B66" s="50" t="s">
        <v>46</v>
      </c>
      <c r="C66" s="71">
        <f>I55</f>
        <v>-40000</v>
      </c>
    </row>
    <row r="67" spans="2:3" ht="24.95" customHeight="1" x14ac:dyDescent="0.2">
      <c r="B67" s="80" t="s">
        <v>30</v>
      </c>
      <c r="C67" s="81">
        <f>SUM(C59:C66)</f>
        <v>74600000</v>
      </c>
    </row>
    <row r="68" spans="2:3" ht="20.25" customHeight="1" x14ac:dyDescent="0.2"/>
  </sheetData>
  <mergeCells count="22">
    <mergeCell ref="A26:A27"/>
    <mergeCell ref="B26:B27"/>
    <mergeCell ref="C26:C27"/>
    <mergeCell ref="D26:I26"/>
    <mergeCell ref="J26:J27"/>
    <mergeCell ref="A42:A43"/>
    <mergeCell ref="B42:B43"/>
    <mergeCell ref="C42:C43"/>
    <mergeCell ref="D42:I42"/>
    <mergeCell ref="J42:J43"/>
    <mergeCell ref="J6:J7"/>
    <mergeCell ref="A15:A16"/>
    <mergeCell ref="B15:B16"/>
    <mergeCell ref="C15:C16"/>
    <mergeCell ref="D15:I15"/>
    <mergeCell ref="J15:J16"/>
    <mergeCell ref="D6:I6"/>
    <mergeCell ref="B1:C1"/>
    <mergeCell ref="B2:C2"/>
    <mergeCell ref="A6:A7"/>
    <mergeCell ref="B6:B7"/>
    <mergeCell ref="C6:C7"/>
  </mergeCells>
  <phoneticPr fontId="2"/>
  <dataValidations count="2">
    <dataValidation type="list" allowBlank="1" showInputMessage="1" showErrorMessage="1" sqref="H9:H13 F31:F40 H31:H40 F9:F12 F17:F24 H17:H24 F47 H47 F50 H50" xr:uid="{D87ACD0D-9696-4E3B-8C5C-B2B7E3032C57}">
      <formula1>$L$1:$L$4</formula1>
    </dataValidation>
    <dataValidation type="list" allowBlank="1" showInputMessage="1" showErrorMessage="1" sqref="F13" xr:uid="{D3517A7E-CC5D-42F9-89EF-15E8FCA40C02}">
      <formula1>$L$1:$L$1</formula1>
    </dataValidation>
  </dataValidations>
  <pageMargins left="0.70866141732283472" right="0.70866141732283472" top="0.74803149606299213" bottom="0.74803149606299213" header="0.31496062992125984" footer="0.31496062992125984"/>
  <pageSetup paperSize="8" scale="83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4023F-0252-4EF2-9957-F24133E881FB}">
  <sheetPr>
    <pageSetUpPr fitToPage="1"/>
  </sheetPr>
  <dimension ref="A1:L38"/>
  <sheetViews>
    <sheetView topLeftCell="A20" zoomScaleNormal="100" workbookViewId="0">
      <selection activeCell="I29" sqref="I29"/>
    </sheetView>
  </sheetViews>
  <sheetFormatPr defaultColWidth="8.875" defaultRowHeight="14.25" x14ac:dyDescent="0.2"/>
  <cols>
    <col min="1" max="1" width="34.875" style="2" customWidth="1"/>
    <col min="2" max="3" width="32.125" style="2" customWidth="1"/>
    <col min="4" max="4" width="16.5" style="2" customWidth="1"/>
    <col min="5" max="5" width="11.125" style="2" customWidth="1"/>
    <col min="6" max="6" width="10.5" style="2" bestFit="1" customWidth="1"/>
    <col min="7" max="7" width="11.125" style="2" customWidth="1"/>
    <col min="8" max="8" width="12" style="2" bestFit="1" customWidth="1"/>
    <col min="9" max="9" width="19.125" style="2" bestFit="1" customWidth="1"/>
    <col min="10" max="10" width="32.625" style="2" customWidth="1"/>
    <col min="11" max="11" width="13" style="2" bestFit="1" customWidth="1"/>
    <col min="12" max="12" width="9.5" style="11" hidden="1" customWidth="1"/>
    <col min="13" max="16384" width="8.875" style="2"/>
  </cols>
  <sheetData>
    <row r="1" spans="1:12" ht="24.95" customHeight="1" x14ac:dyDescent="0.25">
      <c r="A1" s="1" t="s">
        <v>1</v>
      </c>
      <c r="B1" s="89" t="s">
        <v>70</v>
      </c>
      <c r="C1" s="90"/>
      <c r="L1" s="45" t="s">
        <v>34</v>
      </c>
    </row>
    <row r="2" spans="1:12" ht="24.95" customHeight="1" x14ac:dyDescent="0.25">
      <c r="A2" s="1" t="s">
        <v>2</v>
      </c>
      <c r="B2" s="89" t="s">
        <v>93</v>
      </c>
      <c r="C2" s="90"/>
      <c r="L2" s="3" t="s">
        <v>38</v>
      </c>
    </row>
    <row r="3" spans="1:12" ht="24.95" customHeight="1" x14ac:dyDescent="0.2">
      <c r="D3" s="4"/>
      <c r="L3" s="45" t="s">
        <v>32</v>
      </c>
    </row>
    <row r="4" spans="1:12" ht="24.95" customHeight="1" x14ac:dyDescent="0.25">
      <c r="A4" s="5" t="s">
        <v>28</v>
      </c>
      <c r="B4" s="6"/>
      <c r="C4" s="6"/>
      <c r="D4" s="6"/>
      <c r="L4" s="45" t="s">
        <v>36</v>
      </c>
    </row>
    <row r="5" spans="1:12" ht="30" customHeight="1" x14ac:dyDescent="0.3">
      <c r="C5" s="7"/>
      <c r="D5" s="8"/>
      <c r="E5" s="9"/>
      <c r="F5" s="10"/>
      <c r="I5" s="83">
        <f>I30</f>
        <v>5000000</v>
      </c>
    </row>
    <row r="6" spans="1:12" ht="20.25" customHeight="1" x14ac:dyDescent="0.2">
      <c r="A6" s="91" t="s">
        <v>55</v>
      </c>
      <c r="B6" s="91" t="s">
        <v>84</v>
      </c>
      <c r="C6" s="91" t="s">
        <v>56</v>
      </c>
      <c r="D6" s="91" t="s">
        <v>3</v>
      </c>
      <c r="E6" s="92"/>
      <c r="F6" s="92"/>
      <c r="G6" s="92"/>
      <c r="H6" s="92"/>
      <c r="I6" s="92"/>
      <c r="J6" s="93" t="s">
        <v>0</v>
      </c>
    </row>
    <row r="7" spans="1:12" ht="20.25" customHeight="1" x14ac:dyDescent="0.2">
      <c r="A7" s="91"/>
      <c r="B7" s="92"/>
      <c r="C7" s="91"/>
      <c r="D7" s="41" t="s">
        <v>40</v>
      </c>
      <c r="E7" s="37" t="s">
        <v>10</v>
      </c>
      <c r="F7" s="13"/>
      <c r="G7" s="37" t="s">
        <v>10</v>
      </c>
      <c r="H7" s="13"/>
      <c r="I7" s="36" t="s">
        <v>41</v>
      </c>
      <c r="J7" s="93"/>
    </row>
    <row r="8" spans="1:12" ht="24.95" customHeight="1" x14ac:dyDescent="0.2">
      <c r="A8" s="44" t="s">
        <v>96</v>
      </c>
      <c r="B8" s="23"/>
      <c r="C8" s="23"/>
      <c r="D8" s="23"/>
      <c r="E8" s="23"/>
      <c r="F8" s="23"/>
      <c r="G8" s="23"/>
      <c r="H8" s="23"/>
      <c r="I8" s="23"/>
      <c r="J8" s="60"/>
    </row>
    <row r="9" spans="1:12" ht="24.95" customHeight="1" x14ac:dyDescent="0.25">
      <c r="A9" s="17"/>
      <c r="B9" s="64"/>
      <c r="C9" s="14" t="s">
        <v>15</v>
      </c>
      <c r="D9" s="65"/>
      <c r="E9" s="14"/>
      <c r="F9" s="14"/>
      <c r="G9" s="14"/>
      <c r="H9" s="14"/>
      <c r="I9" s="30">
        <f>I10+I13</f>
        <v>4025000</v>
      </c>
      <c r="J9" s="60"/>
    </row>
    <row r="10" spans="1:12" ht="24.95" customHeight="1" x14ac:dyDescent="0.2">
      <c r="A10" s="17"/>
      <c r="B10" s="18" t="s">
        <v>57</v>
      </c>
      <c r="C10" s="18"/>
      <c r="D10" s="51"/>
      <c r="E10" s="52"/>
      <c r="F10" s="52"/>
      <c r="G10" s="53"/>
      <c r="H10" s="53"/>
      <c r="I10" s="27">
        <f>SUM(I11:I12)</f>
        <v>1025000</v>
      </c>
      <c r="J10" s="60"/>
    </row>
    <row r="11" spans="1:12" ht="24.95" customHeight="1" x14ac:dyDescent="0.2">
      <c r="A11" s="17"/>
      <c r="B11" s="17"/>
      <c r="C11" s="17" t="s">
        <v>94</v>
      </c>
      <c r="D11" s="38">
        <v>500000</v>
      </c>
      <c r="E11" s="21">
        <v>1</v>
      </c>
      <c r="F11" s="21" t="s">
        <v>34</v>
      </c>
      <c r="G11" s="22">
        <v>2</v>
      </c>
      <c r="H11" s="22" t="s">
        <v>35</v>
      </c>
      <c r="I11" s="21">
        <f>IF(D11*IF(E11="",1,E11)*IF(G11="",1,G11)=0,"",D11*IF(E11="",1,E11)*IF(G11="",1,G11))</f>
        <v>1000000</v>
      </c>
      <c r="J11" s="60"/>
    </row>
    <row r="12" spans="1:12" ht="24.95" customHeight="1" x14ac:dyDescent="0.2">
      <c r="A12" s="17"/>
      <c r="B12" s="20"/>
      <c r="C12" s="17" t="s">
        <v>11</v>
      </c>
      <c r="D12" s="39">
        <v>5000</v>
      </c>
      <c r="E12" s="21"/>
      <c r="F12" s="21"/>
      <c r="G12" s="22">
        <v>5</v>
      </c>
      <c r="H12" s="22" t="s">
        <v>35</v>
      </c>
      <c r="I12" s="21">
        <f>IF(D12*IF(E12="",1,E12)*IF(G12="",1,G12)=0,"",D12*IF(E12="",1,E12)*IF(G12="",1,G12))</f>
        <v>25000</v>
      </c>
      <c r="J12" s="60"/>
    </row>
    <row r="13" spans="1:12" ht="24.95" customHeight="1" x14ac:dyDescent="0.2">
      <c r="A13" s="20"/>
      <c r="B13" s="18" t="s">
        <v>72</v>
      </c>
      <c r="C13" s="18"/>
      <c r="D13" s="54"/>
      <c r="E13" s="52"/>
      <c r="F13" s="52"/>
      <c r="G13" s="53"/>
      <c r="H13" s="53"/>
      <c r="I13" s="27">
        <f>SUM(I14:I15)</f>
        <v>3000000</v>
      </c>
      <c r="J13" s="60"/>
    </row>
    <row r="14" spans="1:12" ht="24.95" customHeight="1" x14ac:dyDescent="0.2">
      <c r="A14" s="20"/>
      <c r="C14" s="17" t="s">
        <v>73</v>
      </c>
      <c r="D14" s="38">
        <v>100000</v>
      </c>
      <c r="E14" s="21">
        <v>12</v>
      </c>
      <c r="F14" s="21"/>
      <c r="G14" s="22">
        <v>1</v>
      </c>
      <c r="H14" s="22"/>
      <c r="I14" s="21">
        <f>IF(D14*IF(E14="",1,E14)*IF(G14="",1,G14)=0,"",D14*IF(E14="",1,E14)*IF(G14="",1,G14))</f>
        <v>1200000</v>
      </c>
      <c r="J14" s="60"/>
    </row>
    <row r="15" spans="1:12" ht="24.95" customHeight="1" x14ac:dyDescent="0.2">
      <c r="A15" s="20"/>
      <c r="B15" s="20"/>
      <c r="C15" s="17" t="s">
        <v>74</v>
      </c>
      <c r="D15" s="39">
        <v>75000</v>
      </c>
      <c r="E15" s="21">
        <v>12</v>
      </c>
      <c r="F15" s="21"/>
      <c r="G15" s="22">
        <v>2</v>
      </c>
      <c r="H15" s="22"/>
      <c r="I15" s="21">
        <f>IF(D15*IF(E15="",1,E15)*IF(G15="",1,G15)=0,"",D15*IF(E15="",1,E15)*IF(G15="",1,G15))</f>
        <v>1800000</v>
      </c>
      <c r="J15" s="60"/>
    </row>
    <row r="16" spans="1:12" ht="24.95" customHeight="1" x14ac:dyDescent="0.2">
      <c r="A16" s="72" t="s">
        <v>13</v>
      </c>
      <c r="B16" s="44"/>
      <c r="C16" s="44"/>
      <c r="D16" s="73"/>
      <c r="E16" s="33"/>
      <c r="F16" s="33"/>
      <c r="G16" s="74"/>
      <c r="H16" s="74"/>
      <c r="I16" s="28">
        <f>I10+I13</f>
        <v>4025000</v>
      </c>
      <c r="J16" s="60"/>
    </row>
    <row r="17" spans="1:10" ht="24.95" customHeight="1" x14ac:dyDescent="0.2">
      <c r="A17" s="91" t="s">
        <v>55</v>
      </c>
      <c r="B17" s="91" t="s">
        <v>84</v>
      </c>
      <c r="C17" s="91" t="s">
        <v>56</v>
      </c>
      <c r="D17" s="91" t="s">
        <v>3</v>
      </c>
      <c r="E17" s="92"/>
      <c r="F17" s="92"/>
      <c r="G17" s="92"/>
      <c r="H17" s="92"/>
      <c r="I17" s="92"/>
      <c r="J17" s="60"/>
    </row>
    <row r="18" spans="1:10" ht="24.95" customHeight="1" x14ac:dyDescent="0.2">
      <c r="A18" s="91"/>
      <c r="B18" s="92"/>
      <c r="C18" s="91"/>
      <c r="D18" s="41" t="s">
        <v>40</v>
      </c>
      <c r="E18" s="37" t="s">
        <v>10</v>
      </c>
      <c r="F18" s="13"/>
      <c r="G18" s="37" t="s">
        <v>10</v>
      </c>
      <c r="H18" s="13"/>
      <c r="I18" s="36" t="s">
        <v>41</v>
      </c>
      <c r="J18" s="60"/>
    </row>
    <row r="19" spans="1:10" ht="24.95" customHeight="1" x14ac:dyDescent="0.2">
      <c r="A19" s="44" t="s">
        <v>78</v>
      </c>
      <c r="B19" s="23"/>
      <c r="C19" s="23"/>
      <c r="D19" s="23"/>
      <c r="E19" s="23"/>
      <c r="F19" s="23"/>
      <c r="G19" s="23"/>
      <c r="H19" s="23"/>
      <c r="I19" s="23"/>
      <c r="J19" s="60"/>
    </row>
    <row r="20" spans="1:10" ht="24.95" customHeight="1" x14ac:dyDescent="0.25">
      <c r="A20" s="19"/>
      <c r="B20" s="64"/>
      <c r="C20" s="14" t="s">
        <v>18</v>
      </c>
      <c r="D20" s="65"/>
      <c r="E20" s="14"/>
      <c r="F20" s="14"/>
      <c r="G20" s="14"/>
      <c r="H20" s="14"/>
      <c r="I20" s="30">
        <f>I21+I23</f>
        <v>517000</v>
      </c>
      <c r="J20" s="60"/>
    </row>
    <row r="21" spans="1:10" ht="24.95" customHeight="1" x14ac:dyDescent="0.25">
      <c r="A21" s="17"/>
      <c r="B21" s="18" t="s">
        <v>62</v>
      </c>
      <c r="C21" s="55"/>
      <c r="D21" s="56"/>
      <c r="E21" s="57"/>
      <c r="F21" s="57"/>
      <c r="G21" s="57"/>
      <c r="H21" s="57"/>
      <c r="I21" s="31">
        <f>SUM(I22:I22)</f>
        <v>500000</v>
      </c>
      <c r="J21" s="60"/>
    </row>
    <row r="22" spans="1:10" ht="24.95" customHeight="1" x14ac:dyDescent="0.2">
      <c r="A22" s="17"/>
      <c r="B22" s="17"/>
      <c r="C22" s="17" t="s">
        <v>16</v>
      </c>
      <c r="D22" s="38">
        <v>250000</v>
      </c>
      <c r="E22" s="21">
        <v>2</v>
      </c>
      <c r="F22" s="21" t="s">
        <v>33</v>
      </c>
      <c r="G22" s="22">
        <v>1</v>
      </c>
      <c r="H22" s="22" t="s">
        <v>37</v>
      </c>
      <c r="I22" s="21">
        <f>IF(D22*IF(E22="",1,E22)*IF(G22="",1,G22)=0,"",D22*IF(E22="",1,E22)*IF(G22="",1,G22))</f>
        <v>500000</v>
      </c>
      <c r="J22" s="60"/>
    </row>
    <row r="23" spans="1:10" ht="24.95" customHeight="1" x14ac:dyDescent="0.2">
      <c r="A23" s="17"/>
      <c r="B23" s="18" t="s">
        <v>75</v>
      </c>
      <c r="C23" s="18"/>
      <c r="D23" s="54"/>
      <c r="E23" s="52"/>
      <c r="F23" s="52"/>
      <c r="G23" s="53"/>
      <c r="H23" s="53"/>
      <c r="I23" s="27">
        <f>SUM(I24:I25)</f>
        <v>17000</v>
      </c>
      <c r="J23" s="60"/>
    </row>
    <row r="24" spans="1:10" ht="35.25" customHeight="1" x14ac:dyDescent="0.2">
      <c r="A24" s="17"/>
      <c r="B24" s="23"/>
      <c r="C24" s="17" t="s">
        <v>101</v>
      </c>
      <c r="D24" s="38">
        <v>7000</v>
      </c>
      <c r="E24" s="21">
        <v>1</v>
      </c>
      <c r="F24" s="21"/>
      <c r="G24" s="22">
        <v>1</v>
      </c>
      <c r="H24" s="22"/>
      <c r="I24" s="21">
        <f>IF(D24*IF(E24="",1,E24)*IF(G24="",1,G24)=0,"",D24*IF(E24="",1,E24)*IF(G24="",1,G24))</f>
        <v>7000</v>
      </c>
      <c r="J24" s="60"/>
    </row>
    <row r="25" spans="1:10" ht="31.5" customHeight="1" x14ac:dyDescent="0.2">
      <c r="A25" s="17"/>
      <c r="C25" s="17" t="s">
        <v>102</v>
      </c>
      <c r="D25" s="38">
        <v>5000</v>
      </c>
      <c r="E25" s="21">
        <v>2</v>
      </c>
      <c r="F25" s="21"/>
      <c r="G25" s="22">
        <v>1</v>
      </c>
      <c r="H25" s="22"/>
      <c r="I25" s="21">
        <f>IF(D25*IF(E25="",1,E25)*IF(G25="",1,G25)=0,"",D25*IF(E25="",1,E25)*IF(G25="",1,G25))</f>
        <v>10000</v>
      </c>
      <c r="J25" s="60"/>
    </row>
    <row r="26" spans="1:10" ht="24.95" customHeight="1" x14ac:dyDescent="0.2">
      <c r="A26" s="72" t="s">
        <v>13</v>
      </c>
      <c r="B26" s="44"/>
      <c r="C26" s="44"/>
      <c r="D26" s="73"/>
      <c r="E26" s="33"/>
      <c r="F26" s="33"/>
      <c r="G26" s="74"/>
      <c r="H26" s="74"/>
      <c r="I26" s="28">
        <f>I21+I23</f>
        <v>517000</v>
      </c>
      <c r="J26" s="60"/>
    </row>
    <row r="27" spans="1:10" customFormat="1" ht="24.95" customHeight="1" x14ac:dyDescent="0.2">
      <c r="A27" s="2"/>
      <c r="B27" s="2"/>
      <c r="C27" s="2"/>
      <c r="D27" s="2"/>
      <c r="E27" s="2"/>
      <c r="F27" s="2"/>
      <c r="G27" s="2"/>
      <c r="H27" s="2"/>
      <c r="I27" s="2"/>
    </row>
    <row r="28" spans="1:10" ht="20.25" customHeight="1" x14ac:dyDescent="0.2">
      <c r="A28" s="24" t="s">
        <v>23</v>
      </c>
      <c r="B28" s="24"/>
      <c r="C28" s="24"/>
      <c r="D28" s="47"/>
      <c r="E28" s="24"/>
      <c r="F28" s="24"/>
      <c r="G28" s="24"/>
      <c r="H28" s="24"/>
      <c r="I28" s="68">
        <f>I16+I26</f>
        <v>4542000</v>
      </c>
    </row>
    <row r="29" spans="1:10" ht="24.95" customHeight="1" x14ac:dyDescent="0.2">
      <c r="A29" s="42" t="s">
        <v>95</v>
      </c>
      <c r="B29" s="48"/>
      <c r="C29" s="48"/>
      <c r="D29" s="49"/>
      <c r="E29" s="48"/>
      <c r="F29" s="48"/>
      <c r="G29" s="48"/>
      <c r="H29" s="48"/>
      <c r="I29" s="84">
        <v>458000</v>
      </c>
      <c r="J29" s="60"/>
    </row>
    <row r="30" spans="1:10" ht="24.95" customHeight="1" x14ac:dyDescent="0.2">
      <c r="A30" s="75" t="s">
        <v>48</v>
      </c>
      <c r="B30" s="76"/>
      <c r="C30" s="76"/>
      <c r="D30" s="77"/>
      <c r="E30" s="78"/>
      <c r="F30" s="78"/>
      <c r="G30" s="79"/>
      <c r="H30" s="79"/>
      <c r="I30" s="69">
        <f>I28+I29</f>
        <v>5000000</v>
      </c>
    </row>
    <row r="31" spans="1:10" ht="24.95" customHeight="1" x14ac:dyDescent="0.2">
      <c r="A31"/>
      <c r="B31"/>
      <c r="C31"/>
      <c r="D31"/>
      <c r="E31"/>
      <c r="F31"/>
      <c r="G31"/>
      <c r="H31"/>
      <c r="I31"/>
    </row>
    <row r="32" spans="1:10" ht="24.95" customHeight="1" x14ac:dyDescent="0.25">
      <c r="A32" s="34" t="s">
        <v>64</v>
      </c>
      <c r="C32" s="35" t="s">
        <v>42</v>
      </c>
      <c r="E32" s="82"/>
    </row>
    <row r="33" spans="2:5" ht="24.95" customHeight="1" x14ac:dyDescent="0.2">
      <c r="B33" s="18" t="s">
        <v>57</v>
      </c>
      <c r="C33" s="43">
        <f>I10</f>
        <v>1025000</v>
      </c>
      <c r="E33" s="82"/>
    </row>
    <row r="34" spans="2:5" ht="24.95" customHeight="1" x14ac:dyDescent="0.2">
      <c r="B34" s="18" t="s">
        <v>72</v>
      </c>
      <c r="C34" s="43">
        <f>I13</f>
        <v>3000000</v>
      </c>
    </row>
    <row r="35" spans="2:5" ht="24.95" customHeight="1" x14ac:dyDescent="0.2">
      <c r="B35" s="18" t="s">
        <v>62</v>
      </c>
      <c r="C35" s="43">
        <f>I21</f>
        <v>500000</v>
      </c>
    </row>
    <row r="36" spans="2:5" ht="24.95" customHeight="1" x14ac:dyDescent="0.2">
      <c r="B36" s="18" t="s">
        <v>75</v>
      </c>
      <c r="C36" s="43">
        <f>I23</f>
        <v>17000</v>
      </c>
    </row>
    <row r="37" spans="2:5" ht="24.95" customHeight="1" x14ac:dyDescent="0.2">
      <c r="B37" s="50" t="s">
        <v>95</v>
      </c>
      <c r="C37" s="71">
        <f>I29</f>
        <v>458000</v>
      </c>
    </row>
    <row r="38" spans="2:5" ht="24.95" customHeight="1" x14ac:dyDescent="0.2">
      <c r="B38" s="80" t="s">
        <v>30</v>
      </c>
      <c r="C38" s="81">
        <f>SUM(C33:C37)</f>
        <v>5000000</v>
      </c>
    </row>
  </sheetData>
  <mergeCells count="11">
    <mergeCell ref="B1:C1"/>
    <mergeCell ref="B2:C2"/>
    <mergeCell ref="A6:A7"/>
    <mergeCell ref="B6:B7"/>
    <mergeCell ref="C6:C7"/>
    <mergeCell ref="J6:J7"/>
    <mergeCell ref="A17:A18"/>
    <mergeCell ref="B17:B18"/>
    <mergeCell ref="C17:C18"/>
    <mergeCell ref="D17:I17"/>
    <mergeCell ref="D6:I6"/>
  </mergeCells>
  <phoneticPr fontId="2"/>
  <dataValidations count="2">
    <dataValidation type="list" allowBlank="1" showInputMessage="1" showErrorMessage="1" sqref="F12" xr:uid="{13AC3E70-C567-40A3-822F-21A4033A2641}">
      <formula1>$L$1:$L$1</formula1>
    </dataValidation>
    <dataValidation type="list" allowBlank="1" showInputMessage="1" showErrorMessage="1" sqref="H10:H15 F10:F11 F13:F15 F22:F25 H22:H25" xr:uid="{55791148-07BA-4B86-ADE2-2CA84C68F29F}">
      <formula1>$L$1:$L$4</formula1>
    </dataValidation>
  </dataValidations>
  <pageMargins left="0.70866141732283472" right="0.70866141732283472" top="0.74803149606299213" bottom="0.74803149606299213" header="0.31496062992125984" footer="0.31496062992125984"/>
  <pageSetup paperSize="8" scale="83" fitToHeight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979FF-FF79-4E38-AD98-518BD6B818BE}">
  <sheetPr>
    <pageSetUpPr fitToPage="1"/>
  </sheetPr>
  <dimension ref="A1:L39"/>
  <sheetViews>
    <sheetView topLeftCell="A5" workbookViewId="0">
      <selection activeCell="I15" sqref="I15"/>
    </sheetView>
  </sheetViews>
  <sheetFormatPr defaultColWidth="8.875" defaultRowHeight="14.25" x14ac:dyDescent="0.2"/>
  <cols>
    <col min="1" max="1" width="34.875" style="2" customWidth="1"/>
    <col min="2" max="3" width="32.125" style="2" customWidth="1"/>
    <col min="4" max="4" width="16.5" style="2" customWidth="1"/>
    <col min="5" max="5" width="11.125" style="2" customWidth="1"/>
    <col min="6" max="6" width="10.5" style="2" bestFit="1" customWidth="1"/>
    <col min="7" max="7" width="11.125" style="2" customWidth="1"/>
    <col min="8" max="8" width="12" style="2" bestFit="1" customWidth="1"/>
    <col min="9" max="9" width="19.125" style="2" bestFit="1" customWidth="1"/>
    <col min="10" max="10" width="32.625" style="2" customWidth="1"/>
    <col min="11" max="11" width="13" style="2" bestFit="1" customWidth="1"/>
    <col min="12" max="12" width="9.5" style="11" hidden="1" customWidth="1"/>
    <col min="13" max="16384" width="8.875" style="2"/>
  </cols>
  <sheetData>
    <row r="1" spans="1:12" ht="24.95" customHeight="1" x14ac:dyDescent="0.25">
      <c r="A1" s="1" t="s">
        <v>1</v>
      </c>
      <c r="B1" s="89" t="s">
        <v>97</v>
      </c>
      <c r="C1" s="90"/>
      <c r="L1" s="45" t="s">
        <v>34</v>
      </c>
    </row>
    <row r="2" spans="1:12" ht="24.95" customHeight="1" x14ac:dyDescent="0.25">
      <c r="A2" s="1" t="s">
        <v>2</v>
      </c>
      <c r="B2" s="89" t="s">
        <v>98</v>
      </c>
      <c r="C2" s="90"/>
      <c r="L2" s="3" t="s">
        <v>38</v>
      </c>
    </row>
    <row r="3" spans="1:12" ht="24.95" customHeight="1" x14ac:dyDescent="0.2">
      <c r="D3" s="4"/>
      <c r="L3" s="45" t="s">
        <v>32</v>
      </c>
    </row>
    <row r="4" spans="1:12" ht="24.95" customHeight="1" x14ac:dyDescent="0.25">
      <c r="A4" s="5" t="s">
        <v>28</v>
      </c>
      <c r="B4" s="6"/>
      <c r="C4" s="6"/>
      <c r="D4" s="6"/>
      <c r="L4" s="45" t="s">
        <v>36</v>
      </c>
    </row>
    <row r="5" spans="1:12" ht="30" customHeight="1" x14ac:dyDescent="0.3">
      <c r="C5" s="7"/>
      <c r="D5" s="8"/>
      <c r="E5" s="9"/>
      <c r="F5" s="10"/>
      <c r="I5" s="83">
        <f>I31</f>
        <v>10000000</v>
      </c>
    </row>
    <row r="6" spans="1:12" ht="20.25" customHeight="1" x14ac:dyDescent="0.2">
      <c r="A6" s="91" t="s">
        <v>55</v>
      </c>
      <c r="B6" s="91" t="s">
        <v>84</v>
      </c>
      <c r="C6" s="91" t="s">
        <v>56</v>
      </c>
      <c r="D6" s="91" t="s">
        <v>3</v>
      </c>
      <c r="E6" s="92"/>
      <c r="F6" s="92"/>
      <c r="G6" s="92"/>
      <c r="H6" s="92"/>
      <c r="I6" s="92"/>
      <c r="J6" s="93" t="s">
        <v>0</v>
      </c>
    </row>
    <row r="7" spans="1:12" ht="20.25" customHeight="1" x14ac:dyDescent="0.2">
      <c r="A7" s="91"/>
      <c r="B7" s="92"/>
      <c r="C7" s="91"/>
      <c r="D7" s="41" t="s">
        <v>40</v>
      </c>
      <c r="E7" s="37" t="s">
        <v>10</v>
      </c>
      <c r="F7" s="13"/>
      <c r="G7" s="37" t="s">
        <v>10</v>
      </c>
      <c r="H7" s="13"/>
      <c r="I7" s="36" t="s">
        <v>41</v>
      </c>
      <c r="J7" s="93"/>
    </row>
    <row r="8" spans="1:12" ht="24.95" customHeight="1" x14ac:dyDescent="0.2">
      <c r="A8" s="44" t="s">
        <v>99</v>
      </c>
      <c r="B8" s="23"/>
      <c r="C8" s="23"/>
      <c r="D8" s="23"/>
      <c r="E8" s="23"/>
      <c r="F8" s="23"/>
      <c r="G8" s="23"/>
      <c r="H8" s="23"/>
      <c r="I8" s="23"/>
      <c r="J8" s="60"/>
    </row>
    <row r="9" spans="1:12" ht="24.95" customHeight="1" x14ac:dyDescent="0.25">
      <c r="A9" s="17"/>
      <c r="B9" s="64"/>
      <c r="C9" s="14"/>
      <c r="D9" s="65"/>
      <c r="E9" s="14"/>
      <c r="F9" s="14"/>
      <c r="G9" s="14"/>
      <c r="H9" s="14"/>
      <c r="I9" s="30">
        <f>I10+I13+I15</f>
        <v>8650000</v>
      </c>
      <c r="J9" s="60"/>
    </row>
    <row r="10" spans="1:12" ht="24.95" customHeight="1" x14ac:dyDescent="0.25">
      <c r="A10" s="17"/>
      <c r="B10" s="18" t="s">
        <v>62</v>
      </c>
      <c r="C10" s="55"/>
      <c r="D10" s="56"/>
      <c r="E10" s="57"/>
      <c r="F10" s="57"/>
      <c r="G10" s="57"/>
      <c r="H10" s="57"/>
      <c r="I10" s="31">
        <f>SUM(I11:I12)</f>
        <v>1450000</v>
      </c>
      <c r="J10" s="60"/>
    </row>
    <row r="11" spans="1:12" ht="24.95" customHeight="1" x14ac:dyDescent="0.2">
      <c r="A11" s="17"/>
      <c r="B11" s="17"/>
      <c r="C11" s="17" t="s">
        <v>16</v>
      </c>
      <c r="D11" s="38">
        <v>250000</v>
      </c>
      <c r="E11" s="21">
        <v>2</v>
      </c>
      <c r="F11" s="21" t="s">
        <v>33</v>
      </c>
      <c r="G11" s="22">
        <v>2</v>
      </c>
      <c r="H11" s="22" t="s">
        <v>37</v>
      </c>
      <c r="I11" s="21">
        <f>IF(D11*IF(E11="",1,E11)*IF(G11="",1,G11)=0,"",D11*IF(E11="",1,E11)*IF(G11="",1,G11))</f>
        <v>1000000</v>
      </c>
      <c r="J11" s="60"/>
    </row>
    <row r="12" spans="1:12" ht="24.95" customHeight="1" x14ac:dyDescent="0.2">
      <c r="A12" s="17"/>
      <c r="B12" s="17"/>
      <c r="C12" s="17" t="s">
        <v>17</v>
      </c>
      <c r="D12" s="38">
        <v>150000</v>
      </c>
      <c r="E12" s="21">
        <v>3</v>
      </c>
      <c r="F12" s="21" t="s">
        <v>33</v>
      </c>
      <c r="G12" s="22">
        <v>1</v>
      </c>
      <c r="H12" s="22" t="s">
        <v>37</v>
      </c>
      <c r="I12" s="21">
        <f t="shared" ref="I12" si="0">IF(D12*IF(E12="",1,E12)*IF(G12="",1,G12)=0,"",D12*IF(E12="",1,E12)*IF(G12="",1,G12))</f>
        <v>450000</v>
      </c>
      <c r="J12" s="60"/>
    </row>
    <row r="13" spans="1:12" ht="24.95" customHeight="1" x14ac:dyDescent="0.2">
      <c r="A13" s="17"/>
      <c r="B13" s="18" t="s">
        <v>80</v>
      </c>
      <c r="C13" s="18"/>
      <c r="D13" s="54"/>
      <c r="E13" s="52"/>
      <c r="F13" s="52"/>
      <c r="G13" s="53"/>
      <c r="H13" s="53"/>
      <c r="I13" s="27">
        <f>SUM(I14:I14)</f>
        <v>1200000</v>
      </c>
      <c r="J13" s="60"/>
    </row>
    <row r="14" spans="1:12" ht="24.95" customHeight="1" x14ac:dyDescent="0.2">
      <c r="A14" s="17"/>
      <c r="C14" s="87" t="s">
        <v>82</v>
      </c>
      <c r="D14" s="38">
        <v>400000</v>
      </c>
      <c r="E14" s="21">
        <v>3</v>
      </c>
      <c r="F14" s="21"/>
      <c r="G14" s="22">
        <v>1</v>
      </c>
      <c r="H14" s="22"/>
      <c r="I14" s="21">
        <f t="shared" ref="I14:I16" si="1">IF(D14*IF(E14="",1,E14)*IF(G14="",1,G14)=0,"",D14*IF(E14="",1,E14)*IF(G14="",1,G14))</f>
        <v>1200000</v>
      </c>
      <c r="J14" s="60"/>
    </row>
    <row r="15" spans="1:12" ht="24.95" customHeight="1" x14ac:dyDescent="0.2">
      <c r="A15" s="20"/>
      <c r="B15" s="18" t="s">
        <v>58</v>
      </c>
      <c r="C15" s="57"/>
      <c r="D15" s="58"/>
      <c r="E15" s="52"/>
      <c r="F15" s="52"/>
      <c r="G15" s="53"/>
      <c r="H15" s="53"/>
      <c r="I15" s="27">
        <f>SUM(I16:I16)</f>
        <v>6000000</v>
      </c>
      <c r="J15" s="60"/>
    </row>
    <row r="16" spans="1:12" ht="24.95" customHeight="1" x14ac:dyDescent="0.2">
      <c r="A16" s="20"/>
      <c r="B16" s="19"/>
      <c r="C16" s="17" t="s">
        <v>83</v>
      </c>
      <c r="D16" s="39">
        <v>6000000</v>
      </c>
      <c r="E16" s="21">
        <v>1</v>
      </c>
      <c r="F16" s="21"/>
      <c r="G16" s="22">
        <v>1</v>
      </c>
      <c r="H16" s="22"/>
      <c r="I16" s="21">
        <f t="shared" si="1"/>
        <v>6000000</v>
      </c>
      <c r="J16" s="60"/>
    </row>
    <row r="17" spans="1:10" ht="24.95" customHeight="1" x14ac:dyDescent="0.2">
      <c r="A17" s="72" t="s">
        <v>13</v>
      </c>
      <c r="B17" s="44"/>
      <c r="C17" s="44"/>
      <c r="D17" s="73"/>
      <c r="E17" s="33"/>
      <c r="F17" s="33"/>
      <c r="G17" s="74"/>
      <c r="H17" s="74"/>
      <c r="I17" s="28">
        <f>I10+I13+I15</f>
        <v>8650000</v>
      </c>
      <c r="J17" s="60"/>
    </row>
    <row r="18" spans="1:10" ht="20.25" customHeight="1" x14ac:dyDescent="0.2">
      <c r="A18" s="91" t="s">
        <v>55</v>
      </c>
      <c r="B18" s="91" t="s">
        <v>84</v>
      </c>
      <c r="C18" s="91" t="s">
        <v>56</v>
      </c>
      <c r="D18" s="91" t="s">
        <v>3</v>
      </c>
      <c r="E18" s="92"/>
      <c r="F18" s="92"/>
      <c r="G18" s="92"/>
      <c r="H18" s="92"/>
      <c r="I18" s="92"/>
      <c r="J18" s="93" t="s">
        <v>0</v>
      </c>
    </row>
    <row r="19" spans="1:10" ht="20.25" customHeight="1" x14ac:dyDescent="0.2">
      <c r="A19" s="91"/>
      <c r="B19" s="92"/>
      <c r="C19" s="91"/>
      <c r="D19" s="41" t="s">
        <v>40</v>
      </c>
      <c r="E19" s="37" t="s">
        <v>10</v>
      </c>
      <c r="F19" s="13"/>
      <c r="G19" s="37" t="s">
        <v>10</v>
      </c>
      <c r="H19" s="13"/>
      <c r="I19" s="36" t="s">
        <v>41</v>
      </c>
      <c r="J19" s="93"/>
    </row>
    <row r="20" spans="1:10" ht="24.95" customHeight="1" x14ac:dyDescent="0.2">
      <c r="A20" s="44" t="s">
        <v>100</v>
      </c>
      <c r="B20" s="23"/>
      <c r="C20" s="23"/>
      <c r="D20" s="23"/>
      <c r="E20" s="23"/>
      <c r="F20" s="23"/>
      <c r="G20" s="23"/>
      <c r="H20" s="23"/>
      <c r="I20" s="23"/>
      <c r="J20" s="60"/>
    </row>
    <row r="21" spans="1:10" ht="24.95" customHeight="1" x14ac:dyDescent="0.25">
      <c r="A21" s="17"/>
      <c r="B21" s="64"/>
      <c r="C21" s="14"/>
      <c r="D21" s="65"/>
      <c r="E21" s="14"/>
      <c r="F21" s="14"/>
      <c r="G21" s="14"/>
      <c r="H21" s="14"/>
      <c r="I21" s="30">
        <f>I22+I25</f>
        <v>1050000</v>
      </c>
      <c r="J21" s="60"/>
    </row>
    <row r="22" spans="1:10" ht="24.95" customHeight="1" x14ac:dyDescent="0.25">
      <c r="A22" s="17"/>
      <c r="B22" s="18" t="s">
        <v>62</v>
      </c>
      <c r="C22" s="55"/>
      <c r="D22" s="56"/>
      <c r="E22" s="57"/>
      <c r="F22" s="57"/>
      <c r="G22" s="57"/>
      <c r="H22" s="57"/>
      <c r="I22" s="31">
        <f>SUM(I23:I24)</f>
        <v>650000</v>
      </c>
      <c r="J22" s="60"/>
    </row>
    <row r="23" spans="1:10" ht="24.95" customHeight="1" x14ac:dyDescent="0.2">
      <c r="A23" s="17"/>
      <c r="B23" s="17"/>
      <c r="C23" s="17" t="s">
        <v>16</v>
      </c>
      <c r="D23" s="38">
        <v>250000</v>
      </c>
      <c r="E23" s="21">
        <v>1</v>
      </c>
      <c r="F23" s="21" t="s">
        <v>33</v>
      </c>
      <c r="G23" s="22">
        <v>2</v>
      </c>
      <c r="H23" s="22" t="s">
        <v>37</v>
      </c>
      <c r="I23" s="21">
        <f>IF(D23*IF(E23="",1,E23)*IF(G23="",1,G23)=0,"",D23*IF(E23="",1,E23)*IF(G23="",1,G23))</f>
        <v>500000</v>
      </c>
      <c r="J23" s="60"/>
    </row>
    <row r="24" spans="1:10" ht="24.95" customHeight="1" x14ac:dyDescent="0.2">
      <c r="A24" s="17"/>
      <c r="B24" s="17"/>
      <c r="C24" s="17" t="s">
        <v>17</v>
      </c>
      <c r="D24" s="38">
        <v>150000</v>
      </c>
      <c r="E24" s="21">
        <v>1</v>
      </c>
      <c r="F24" s="21" t="s">
        <v>33</v>
      </c>
      <c r="G24" s="22">
        <v>1</v>
      </c>
      <c r="H24" s="22" t="s">
        <v>37</v>
      </c>
      <c r="I24" s="21">
        <f t="shared" ref="I24:I26" si="2">IF(D24*IF(E24="",1,E24)*IF(G24="",1,G24)=0,"",D24*IF(E24="",1,E24)*IF(G24="",1,G24))</f>
        <v>150000</v>
      </c>
      <c r="J24" s="60"/>
    </row>
    <row r="25" spans="1:10" ht="24.95" customHeight="1" x14ac:dyDescent="0.2">
      <c r="A25" s="17"/>
      <c r="B25" s="18" t="s">
        <v>80</v>
      </c>
      <c r="C25" s="18"/>
      <c r="D25" s="54"/>
      <c r="E25" s="52"/>
      <c r="F25" s="52"/>
      <c r="G25" s="53"/>
      <c r="H25" s="53"/>
      <c r="I25" s="27">
        <f>SUM(I26:I26)</f>
        <v>400000</v>
      </c>
      <c r="J25" s="60"/>
    </row>
    <row r="26" spans="1:10" ht="24.95" customHeight="1" x14ac:dyDescent="0.2">
      <c r="A26" s="17"/>
      <c r="C26" s="17" t="s">
        <v>81</v>
      </c>
      <c r="D26" s="38">
        <v>400000</v>
      </c>
      <c r="E26" s="21">
        <v>1</v>
      </c>
      <c r="F26" s="21"/>
      <c r="G26" s="22">
        <v>1</v>
      </c>
      <c r="H26" s="22"/>
      <c r="I26" s="21">
        <f t="shared" si="2"/>
        <v>400000</v>
      </c>
      <c r="J26" s="60"/>
    </row>
    <row r="27" spans="1:10" ht="24.95" customHeight="1" x14ac:dyDescent="0.2">
      <c r="A27" s="72" t="s">
        <v>13</v>
      </c>
      <c r="B27" s="44"/>
      <c r="C27" s="44"/>
      <c r="D27" s="73"/>
      <c r="E27" s="33"/>
      <c r="F27" s="33"/>
      <c r="G27" s="74"/>
      <c r="H27" s="74"/>
      <c r="I27" s="28">
        <f>I22+I25</f>
        <v>1050000</v>
      </c>
      <c r="J27" s="60"/>
    </row>
    <row r="28" spans="1:10" ht="20.25" customHeight="1" x14ac:dyDescent="0.2"/>
    <row r="29" spans="1:10" ht="24.95" customHeight="1" x14ac:dyDescent="0.2">
      <c r="A29" s="24" t="s">
        <v>23</v>
      </c>
      <c r="B29" s="24"/>
      <c r="C29" s="24"/>
      <c r="D29" s="47"/>
      <c r="E29" s="24"/>
      <c r="F29" s="24"/>
      <c r="G29" s="24"/>
      <c r="H29" s="24"/>
      <c r="I29" s="68">
        <f>I17+I27</f>
        <v>9700000</v>
      </c>
      <c r="J29" s="60"/>
    </row>
    <row r="30" spans="1:10" ht="24.95" customHeight="1" x14ac:dyDescent="0.2">
      <c r="A30" s="42" t="s">
        <v>95</v>
      </c>
      <c r="B30" s="48"/>
      <c r="C30" s="48"/>
      <c r="D30" s="49"/>
      <c r="E30" s="48"/>
      <c r="F30" s="48"/>
      <c r="G30" s="48"/>
      <c r="H30" s="48"/>
      <c r="I30" s="84">
        <v>300000</v>
      </c>
      <c r="J30" s="60"/>
    </row>
    <row r="31" spans="1:10" ht="24.95" customHeight="1" x14ac:dyDescent="0.2">
      <c r="A31" s="75" t="s">
        <v>48</v>
      </c>
      <c r="B31" s="76"/>
      <c r="C31" s="76"/>
      <c r="D31" s="77"/>
      <c r="E31" s="78"/>
      <c r="F31" s="78"/>
      <c r="G31" s="79"/>
      <c r="H31" s="79"/>
      <c r="I31" s="69">
        <f>I29+I30</f>
        <v>10000000</v>
      </c>
      <c r="J31" s="60"/>
    </row>
    <row r="32" spans="1:10" customFormat="1" ht="24.95" customHeight="1" x14ac:dyDescent="0.4"/>
    <row r="33" spans="1:5" ht="20.25" customHeight="1" x14ac:dyDescent="0.25">
      <c r="A33" s="34" t="s">
        <v>64</v>
      </c>
      <c r="C33" s="35" t="s">
        <v>42</v>
      </c>
      <c r="E33" s="82"/>
    </row>
    <row r="34" spans="1:5" ht="24.95" customHeight="1" x14ac:dyDescent="0.2">
      <c r="B34" s="18" t="s">
        <v>62</v>
      </c>
      <c r="C34" s="43">
        <f>I10+I22</f>
        <v>2100000</v>
      </c>
      <c r="E34" s="82"/>
    </row>
    <row r="35" spans="1:5" ht="24.95" customHeight="1" x14ac:dyDescent="0.2">
      <c r="B35" s="18" t="s">
        <v>80</v>
      </c>
      <c r="C35" s="43">
        <f>I13+I25</f>
        <v>1600000</v>
      </c>
    </row>
    <row r="36" spans="1:5" ht="24.95" customHeight="1" x14ac:dyDescent="0.2">
      <c r="B36" s="18" t="s">
        <v>58</v>
      </c>
      <c r="C36" s="43">
        <f>I15</f>
        <v>6000000</v>
      </c>
    </row>
    <row r="37" spans="1:5" ht="24.95" customHeight="1" x14ac:dyDescent="0.2">
      <c r="B37" s="50" t="s">
        <v>95</v>
      </c>
      <c r="C37" s="71">
        <f>I30</f>
        <v>300000</v>
      </c>
    </row>
    <row r="38" spans="1:5" ht="24.95" customHeight="1" x14ac:dyDescent="0.2">
      <c r="B38" s="80" t="s">
        <v>30</v>
      </c>
      <c r="C38" s="81">
        <f>SUM(C34:C37)</f>
        <v>10000000</v>
      </c>
    </row>
    <row r="39" spans="1:5" ht="20.25" customHeight="1" x14ac:dyDescent="0.2"/>
  </sheetData>
  <mergeCells count="12">
    <mergeCell ref="B1:C1"/>
    <mergeCell ref="B2:C2"/>
    <mergeCell ref="A6:A7"/>
    <mergeCell ref="B6:B7"/>
    <mergeCell ref="C6:C7"/>
    <mergeCell ref="J6:J7"/>
    <mergeCell ref="A18:A19"/>
    <mergeCell ref="B18:B19"/>
    <mergeCell ref="C18:C19"/>
    <mergeCell ref="D18:I18"/>
    <mergeCell ref="J18:J19"/>
    <mergeCell ref="D6:I6"/>
  </mergeCells>
  <phoneticPr fontId="2"/>
  <dataValidations count="1">
    <dataValidation type="list" allowBlank="1" showInputMessage="1" showErrorMessage="1" sqref="F23:F26 H23:H26 F11:F16 H11:H16" xr:uid="{7E04AEE7-A1F9-4DA8-A131-2CFB1099BAE9}">
      <formula1>$L$1:$L$4</formula1>
    </dataValidation>
  </dataValidations>
  <pageMargins left="0.70866141732283472" right="0.70866141732283472" top="0.74803149606299213" bottom="0.74803149606299213" header="0.31496062992125984" footer="0.31496062992125984"/>
  <pageSetup paperSize="8" scale="83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Project Budget Plan_USD</vt:lpstr>
      <vt:lpstr>Sheet1_Joint ResearchA_USD</vt:lpstr>
      <vt:lpstr>Sheet2_Joint ResearchB_USD</vt:lpstr>
      <vt:lpstr>Project Budget Plan_JPY</vt:lpstr>
      <vt:lpstr>Sheet1_Joint ResearchA_JPY</vt:lpstr>
      <vt:lpstr>Sheet2_Joint ReserchB_JPY</vt:lpstr>
      <vt:lpstr>'Project Budget Plan_JPY'!Print_Area</vt:lpstr>
      <vt:lpstr>'Project Budget Plan_USD'!Print_Area</vt:lpstr>
      <vt:lpstr>'Sheet1_Joint ResearchA_JPY'!Print_Area</vt:lpstr>
      <vt:lpstr>'Sheet1_Joint ResearchA_USD'!Print_Area</vt:lpstr>
      <vt:lpstr>'Sheet2_Joint ResearchB_USD'!Print_Area</vt:lpstr>
      <vt:lpstr>'Sheet2_Joint ReserchB_JPY'!Print_Area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SPF</cp:lastModifiedBy>
  <cp:lastPrinted>2023-05-29T05:07:09Z</cp:lastPrinted>
  <dcterms:created xsi:type="dcterms:W3CDTF">2021-11-11T02:35:18Z</dcterms:created>
  <dcterms:modified xsi:type="dcterms:W3CDTF">2023-05-29T06:52:35Z</dcterms:modified>
</cp:coreProperties>
</file>